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19200" windowHeight="7305" activeTab="2"/>
  </bookViews>
  <sheets>
    <sheet name="CHN program Implementation- (2" sheetId="21" r:id="rId1"/>
    <sheet name="CHN summary Annex-2 (2)" sheetId="22" r:id="rId2"/>
    <sheet name="AMB Annex" sheetId="20" r:id="rId3"/>
    <sheet name="LL NRC-F1-7" sheetId="13" r:id="rId4"/>
    <sheet name="LL NRC-F2-8" sheetId="14" r:id="rId5"/>
    <sheet name="Line listing of CLMCs and LMUs" sheetId="17" r:id="rId6"/>
    <sheet name="IYCF_MAA-11" sheetId="6" r:id="rId7"/>
    <sheet name="Vit-A-12" sheetId="7" r:id="rId8"/>
    <sheet name="IDCF-21-22" sheetId="10" r:id="rId9"/>
    <sheet name="NDD " sheetId="11" r:id="rId10"/>
    <sheet name="CLMCs and LMUs" sheetId="18" r:id="rId11"/>
    <sheet name="CHN Trg. Annexure" sheetId="8" r:id="rId12"/>
    <sheet name="Sheet1" sheetId="19" r:id="rId13"/>
  </sheets>
  <externalReferences>
    <externalReference r:id="rId14"/>
    <externalReference r:id="rId15"/>
  </externalReferences>
  <definedNames>
    <definedName name="_Fill" localSheetId="2" hidden="1">#REF!</definedName>
    <definedName name="_Fill" localSheetId="8" hidden="1">#REF!</definedName>
    <definedName name="_Fill" localSheetId="6" hidden="1">#REF!</definedName>
    <definedName name="_Fill" localSheetId="5" hidden="1">#REF!</definedName>
    <definedName name="_Fill" localSheetId="3" hidden="1">#REF!</definedName>
    <definedName name="_Fill" localSheetId="4" hidden="1">#REF!</definedName>
    <definedName name="_Fill" localSheetId="9" hidden="1">#REF!</definedName>
    <definedName name="_Fill" localSheetId="7" hidden="1">#REF!</definedName>
    <definedName name="_Fill" hidden="1">#REF!</definedName>
    <definedName name="_Key1" localSheetId="5" hidden="1">#REF!</definedName>
    <definedName name="_Key1" localSheetId="7" hidden="1">#REF!</definedName>
    <definedName name="_Key1" hidden="1">#REF!</definedName>
    <definedName name="_Sort" localSheetId="5" hidden="1">#REF!</definedName>
    <definedName name="_Sort" localSheetId="7" hidden="1">#REF!</definedName>
    <definedName name="_Sort" hidden="1">#REF!</definedName>
    <definedName name="data" localSheetId="5">#REF!</definedName>
    <definedName name="data" localSheetId="7">#REF!</definedName>
    <definedName name="data">#REF!</definedName>
    <definedName name="_xlnm.Database" localSheetId="5">#REF!</definedName>
    <definedName name="_xlnm.Database">#REF!</definedName>
    <definedName name="Districts">[1]Lists3!$AR$4:$AR$79</definedName>
    <definedName name="India">[1]Lists3!$B$4:$B$40</definedName>
    <definedName name="Month">[1]Lists3!$AN$4:$AN$16</definedName>
    <definedName name="_xlnm.Print_Area" localSheetId="1">'CHN summary Annex-2 (2)'!$A$4:$E$26</definedName>
    <definedName name="_xlnm.Print_Area" localSheetId="11">'CHN Trg. Annexure'!$A$1:$L$13</definedName>
    <definedName name="_xlnm.Print_Area" localSheetId="5">'Line listing of CLMCs and LMUs'!$A$1:$E$23</definedName>
    <definedName name="_xlnm.Print_Area" localSheetId="3">'LL NRC-F1-7'!$A$1:$M$86</definedName>
    <definedName name="_xlnm.Print_Titles" localSheetId="1">'CHN summary Annex-2 (2)'!$5:$6</definedName>
    <definedName name="Six_Years">'[2]Service access'!$D$10,'[2]Service access'!$D$12,'[2]Service access'!$D$14,'[2]Service access'!$D$16,'[2]Service access'!$D$18,'[2]Service access'!$D$20,'[2]Service access'!$D$22,'[2]Service access'!$D$24,'[2]Service access'!$D$26,'[2]Service access'!$D$28,'[2]Service access'!$D$30,'[2]Service access'!$D$32,'[2]Service access'!$D$34,'[2]Service access'!$D$36,'[2]Service access'!$D$38,'[2]Service access'!$D$40,'[2]Service access'!$D$42,'[2]Service access'!$D$44,'[2]Service access'!$D$46,'[2]Service access'!$D$48,'[2]Service access'!$D$50,'[2]Service access'!$D$52,'[2]Service access'!$D$54,'[2]Service access'!$D$56,'[2]Service access'!$D$58,'[2]Service access'!$D$60,'[2]Service access'!$D$62,'[2]Service access'!$D$64,'[2]Service access'!$D$66,'[2]Service access'!$D$68,'[2]Service access'!$D$70,'[2]Service access'!$D$72,'[2]Service access'!$D$74,'[2]Service access'!$D$76,'[2]Service access'!$D$78,'[2]Service access'!$D$80,'[2]Service access'!$D$82,'[2]Service access'!$D$84</definedName>
  </definedNames>
  <calcPr calcId="125725"/>
</workbook>
</file>

<file path=xl/calcChain.xml><?xml version="1.0" encoding="utf-8"?>
<calcChain xmlns="http://schemas.openxmlformats.org/spreadsheetml/2006/main">
  <c r="R26" i="22"/>
  <c r="S26"/>
  <c r="T26"/>
  <c r="Q26"/>
  <c r="R25"/>
  <c r="S25"/>
  <c r="T25"/>
  <c r="Q25"/>
  <c r="R12"/>
  <c r="S12"/>
  <c r="T12"/>
  <c r="Q12"/>
  <c r="C46" i="20"/>
  <c r="H25" i="22"/>
  <c r="H12"/>
  <c r="H26" s="1"/>
  <c r="R6" i="13"/>
  <c r="AF6"/>
  <c r="AY7" i="14"/>
  <c r="AY8"/>
  <c r="AY9"/>
  <c r="AY10"/>
  <c r="AY11"/>
  <c r="AY12"/>
  <c r="AY13"/>
  <c r="AY14"/>
  <c r="AY15"/>
  <c r="AY16"/>
  <c r="AY17"/>
  <c r="AY18"/>
  <c r="AY19"/>
  <c r="AY20"/>
  <c r="AY21"/>
  <c r="AY22"/>
  <c r="AY23"/>
  <c r="AY6"/>
  <c r="BA24"/>
  <c r="BB24"/>
  <c r="BC24"/>
  <c r="BD24"/>
  <c r="BE24"/>
  <c r="AZ24"/>
  <c r="AW24"/>
  <c r="AX24"/>
  <c r="AS24"/>
  <c r="AT24"/>
  <c r="AU24"/>
  <c r="AV24"/>
  <c r="AM24"/>
  <c r="AN24"/>
  <c r="AO24"/>
  <c r="AP24"/>
  <c r="AQ24"/>
  <c r="AR24"/>
  <c r="AL24"/>
  <c r="AH24"/>
  <c r="AI24"/>
  <c r="AJ24"/>
  <c r="AC24"/>
  <c r="AD24"/>
  <c r="AE24"/>
  <c r="AF24"/>
  <c r="AG24"/>
  <c r="T24"/>
  <c r="U24"/>
  <c r="V24"/>
  <c r="W24"/>
  <c r="X24"/>
  <c r="Y24"/>
  <c r="Z24"/>
  <c r="AA24"/>
  <c r="AB24"/>
  <c r="S24"/>
  <c r="Q7" l="1"/>
  <c r="Q8"/>
  <c r="Q9"/>
  <c r="Q10"/>
  <c r="Q11"/>
  <c r="Q12"/>
  <c r="Q13"/>
  <c r="Q14"/>
  <c r="Q15"/>
  <c r="Q16"/>
  <c r="Q17"/>
  <c r="Q18"/>
  <c r="Q19"/>
  <c r="Q20"/>
  <c r="Q21"/>
  <c r="Q22"/>
  <c r="Q23"/>
  <c r="P7"/>
  <c r="P8"/>
  <c r="P9"/>
  <c r="P10"/>
  <c r="P11"/>
  <c r="P12"/>
  <c r="P13"/>
  <c r="P14"/>
  <c r="P15"/>
  <c r="P16"/>
  <c r="P17"/>
  <c r="P18"/>
  <c r="P19"/>
  <c r="P20"/>
  <c r="P21"/>
  <c r="P22"/>
  <c r="P23"/>
  <c r="O7"/>
  <c r="O8"/>
  <c r="O9"/>
  <c r="O10"/>
  <c r="O11"/>
  <c r="O12"/>
  <c r="O13"/>
  <c r="O14"/>
  <c r="O15"/>
  <c r="O16"/>
  <c r="O17"/>
  <c r="O18"/>
  <c r="O19"/>
  <c r="O20"/>
  <c r="O21"/>
  <c r="O22"/>
  <c r="O23"/>
  <c r="L7"/>
  <c r="L8"/>
  <c r="L9"/>
  <c r="L10"/>
  <c r="L11"/>
  <c r="L12"/>
  <c r="L13"/>
  <c r="L14"/>
  <c r="L15"/>
  <c r="L16"/>
  <c r="L17"/>
  <c r="L18"/>
  <c r="L19"/>
  <c r="L20"/>
  <c r="L21"/>
  <c r="L22"/>
  <c r="L23"/>
  <c r="I7"/>
  <c r="I8"/>
  <c r="I9"/>
  <c r="I10"/>
  <c r="I11"/>
  <c r="I12"/>
  <c r="I13"/>
  <c r="I14"/>
  <c r="I15"/>
  <c r="I16"/>
  <c r="I17"/>
  <c r="I18"/>
  <c r="I19"/>
  <c r="I20"/>
  <c r="I21"/>
  <c r="I22"/>
  <c r="I23"/>
  <c r="F7"/>
  <c r="R7" s="1"/>
  <c r="F8"/>
  <c r="F9"/>
  <c r="F10"/>
  <c r="F11"/>
  <c r="R11" s="1"/>
  <c r="F12"/>
  <c r="F13"/>
  <c r="F14"/>
  <c r="F15"/>
  <c r="R15" s="1"/>
  <c r="F16"/>
  <c r="F17"/>
  <c r="F18"/>
  <c r="F19"/>
  <c r="R19" s="1"/>
  <c r="F20"/>
  <c r="F21"/>
  <c r="F22"/>
  <c r="F23"/>
  <c r="R23" s="1"/>
  <c r="P25" i="22"/>
  <c r="O25"/>
  <c r="N25"/>
  <c r="M25"/>
  <c r="L25"/>
  <c r="K25"/>
  <c r="J25"/>
  <c r="I25"/>
  <c r="G25"/>
  <c r="F25"/>
  <c r="E25"/>
  <c r="D25"/>
  <c r="P12"/>
  <c r="P26" s="1"/>
  <c r="O12"/>
  <c r="O26" s="1"/>
  <c r="N12"/>
  <c r="N26" s="1"/>
  <c r="M12"/>
  <c r="L12"/>
  <c r="K12"/>
  <c r="J12"/>
  <c r="I12"/>
  <c r="G12"/>
  <c r="G26" s="1"/>
  <c r="F12"/>
  <c r="F26" s="1"/>
  <c r="E12"/>
  <c r="E26" s="1"/>
  <c r="D12"/>
  <c r="D26" s="1"/>
  <c r="E28" i="20"/>
  <c r="D28"/>
  <c r="G23"/>
  <c r="E23"/>
  <c r="F23" s="1"/>
  <c r="G18"/>
  <c r="E18"/>
  <c r="F18" s="1"/>
  <c r="E13"/>
  <c r="G13" s="1"/>
  <c r="I7"/>
  <c r="G7"/>
  <c r="F6" i="14"/>
  <c r="I6"/>
  <c r="L6"/>
  <c r="O6"/>
  <c r="P6"/>
  <c r="Q6"/>
  <c r="D24"/>
  <c r="E24"/>
  <c r="G24"/>
  <c r="H24"/>
  <c r="J24"/>
  <c r="K24"/>
  <c r="M24"/>
  <c r="N24"/>
  <c r="AY24"/>
  <c r="R25" i="13"/>
  <c r="AF25"/>
  <c r="R26"/>
  <c r="AF26"/>
  <c r="R27"/>
  <c r="AF27"/>
  <c r="R29"/>
  <c r="K85"/>
  <c r="L85"/>
  <c r="M85"/>
  <c r="N85"/>
  <c r="O85"/>
  <c r="P85"/>
  <c r="Q85"/>
  <c r="S85"/>
  <c r="T85"/>
  <c r="U85"/>
  <c r="V85"/>
  <c r="W85"/>
  <c r="X85"/>
  <c r="Y85"/>
  <c r="Z85"/>
  <c r="AA85"/>
  <c r="AB85"/>
  <c r="AC85"/>
  <c r="AD85"/>
  <c r="AE85"/>
  <c r="AG85"/>
  <c r="AH85"/>
  <c r="M26" i="22" l="1"/>
  <c r="L24" i="14"/>
  <c r="J26" i="22"/>
  <c r="I26"/>
  <c r="L26"/>
  <c r="K26"/>
  <c r="AF85" i="13"/>
  <c r="O24" i="14"/>
  <c r="R22"/>
  <c r="R10"/>
  <c r="P24"/>
  <c r="R17"/>
  <c r="R13"/>
  <c r="R18"/>
  <c r="R14"/>
  <c r="R21"/>
  <c r="R9"/>
  <c r="R20"/>
  <c r="R16"/>
  <c r="R8"/>
  <c r="Q24"/>
  <c r="R12"/>
  <c r="F24"/>
  <c r="I24"/>
  <c r="R85" i="13"/>
  <c r="F13" i="20"/>
  <c r="R6" i="14"/>
  <c r="R24" l="1"/>
  <c r="L12" i="8"/>
  <c r="J12"/>
  <c r="I12"/>
  <c r="G12"/>
  <c r="F12"/>
  <c r="E12"/>
  <c r="C12"/>
  <c r="B12"/>
  <c r="K11"/>
  <c r="H11"/>
  <c r="D11"/>
  <c r="K10"/>
  <c r="H10"/>
  <c r="D10"/>
  <c r="K9"/>
  <c r="H9"/>
  <c r="D9"/>
  <c r="K8"/>
  <c r="H8"/>
  <c r="D8"/>
  <c r="K7"/>
  <c r="H7"/>
  <c r="D7"/>
  <c r="K6"/>
  <c r="H6"/>
  <c r="D6"/>
</calcChain>
</file>

<file path=xl/sharedStrings.xml><?xml version="1.0" encoding="utf-8"?>
<sst xmlns="http://schemas.openxmlformats.org/spreadsheetml/2006/main" count="1118" uniqueCount="640">
  <si>
    <t>(Annexure to be filled at district Level &amp; consolidated across districts at State level)</t>
  </si>
  <si>
    <t>Sr. No</t>
  </si>
  <si>
    <t>District</t>
  </si>
  <si>
    <t>NRC</t>
  </si>
  <si>
    <t>Vitamin A supplementation</t>
  </si>
  <si>
    <t>National Deworming day</t>
  </si>
  <si>
    <t>Implemented (Y/N)</t>
  </si>
  <si>
    <t>If no, plan to implement in next F.Y. (Y/N)</t>
  </si>
  <si>
    <t>Implemented Yes/ No</t>
  </si>
  <si>
    <t>If no, reasons</t>
  </si>
  <si>
    <t>Should autopopulate based on user login, given this form should be filled only at district level</t>
  </si>
  <si>
    <t>Should auto-populate- Fetch value from "Master input data forms.District details form - A3" column based on the name of district</t>
  </si>
  <si>
    <t>Total</t>
  </si>
  <si>
    <t>Background Information Required for Approval of State PIPs for next year</t>
  </si>
  <si>
    <t>S.No.</t>
  </si>
  <si>
    <t>Name of the district</t>
  </si>
  <si>
    <t>No. of existing delivery points</t>
  </si>
  <si>
    <t>NRCs</t>
  </si>
  <si>
    <t>SAM prevalence (NFHS- 4 data)</t>
  </si>
  <si>
    <t>Total Target (since inception till end of current F.Y. &gt;&gt;Year n&lt;&lt;)</t>
  </si>
  <si>
    <t>Achievement (current F.Y. &gt;&gt;Year n&lt;&lt;)</t>
  </si>
  <si>
    <t xml:space="preserve">Total Target </t>
  </si>
  <si>
    <t>Number of NRC approved  (since inception till date)</t>
  </si>
  <si>
    <t>Number of NRC operational  presently</t>
  </si>
  <si>
    <t xml:space="preserve">BED Occupancy of NRC in FY 2019-20 </t>
  </si>
  <si>
    <t>Proposed units to be estblished, if any,  in 2020-21</t>
  </si>
  <si>
    <t>Fetch district name from "Master input data forms.District details form-A1" column where value at "Master input data forms.District details form-A3" is set to "Yes"</t>
  </si>
  <si>
    <t>Master input data forms.District details form - A6</t>
  </si>
  <si>
    <t>Sub Total</t>
  </si>
  <si>
    <t>Other districts</t>
  </si>
  <si>
    <t>Fetch district name from "Master input data forms.District details form-A1" column where value at "Master input data forms.District details form-A3" is set to "No"</t>
  </si>
  <si>
    <t>Grand Total</t>
  </si>
  <si>
    <t>NRC:</t>
  </si>
  <si>
    <t>Whether HPD (Yes/No)</t>
  </si>
  <si>
    <t>Whether Tribal District notified by MoTA (Yes/No)</t>
  </si>
  <si>
    <t>Block</t>
  </si>
  <si>
    <t>Name and Address of the NRC</t>
  </si>
  <si>
    <t>Date of operationalization</t>
  </si>
  <si>
    <t>No. of beds in NRC</t>
  </si>
  <si>
    <t>Medical Officer working in NRC (No.)</t>
  </si>
  <si>
    <t>Total MOs deputed to NRC</t>
  </si>
  <si>
    <t>No. of MOs trained</t>
  </si>
  <si>
    <t>% MOs trained</t>
  </si>
  <si>
    <t>Nutritionist-cum-Counsellor (No.)</t>
  </si>
  <si>
    <t>Total Nutritionists working in NRC</t>
  </si>
  <si>
    <t>No. of Nutritionists trained</t>
  </si>
  <si>
    <t>Staff nurses working in NRC</t>
  </si>
  <si>
    <t>ANMs</t>
  </si>
  <si>
    <t>Total (ANM/ SN in place)</t>
  </si>
  <si>
    <t>% Nursing cadre deputed as per guidelines</t>
  </si>
  <si>
    <t>ANM/ SN trained</t>
  </si>
  <si>
    <t>% of ANM/ SN trained</t>
  </si>
  <si>
    <t>Cook (No.)</t>
  </si>
  <si>
    <t>Attendant (No.)</t>
  </si>
  <si>
    <t>Regular MO working full-time</t>
  </si>
  <si>
    <t>Regular MO working part-time</t>
  </si>
  <si>
    <t>Contractual MO working full-time</t>
  </si>
  <si>
    <t>Contractual MO working part-time</t>
  </si>
  <si>
    <t>Regular</t>
  </si>
  <si>
    <t>Contractual</t>
  </si>
  <si>
    <t>Regular SN working full-time</t>
  </si>
  <si>
    <t>Regular SN working part-time</t>
  </si>
  <si>
    <t>Contractual SN working full-time</t>
  </si>
  <si>
    <t>Contractual SN working part-time</t>
  </si>
  <si>
    <t>Currently functional</t>
  </si>
  <si>
    <t>Under progress</t>
  </si>
  <si>
    <t>Proposed (new)</t>
  </si>
  <si>
    <r>
      <t xml:space="preserve">Note: </t>
    </r>
    <r>
      <rPr>
        <sz val="11"/>
        <color indexed="8"/>
        <rFont val="Calibri"/>
        <family val="2"/>
      </rPr>
      <t>For facilities under progress/proposed (new) provide the tentative month of operationalization, number of beds proposed, no. of contractual staff proposed etc.</t>
    </r>
  </si>
  <si>
    <t>Admissions in NRC</t>
  </si>
  <si>
    <t>A.1 Admission criteria (No. of children admitted with:)</t>
  </si>
  <si>
    <t>A.2 Referred by</t>
  </si>
  <si>
    <t>A.3 Duration of stay</t>
  </si>
  <si>
    <t>A.4 Bed Occupancy Rate</t>
  </si>
  <si>
    <t>A.5 Weight gain</t>
  </si>
  <si>
    <t>B. Output</t>
  </si>
  <si>
    <t xml:space="preserve">No. of Children completed </t>
  </si>
  <si>
    <t xml:space="preserve">No. of Children Achieved 15 % Weight gain </t>
  </si>
  <si>
    <t>Status of Children during follow up</t>
  </si>
  <si>
    <t>SC</t>
  </si>
  <si>
    <t>ST</t>
  </si>
  <si>
    <t>BPL</t>
  </si>
  <si>
    <t>Other</t>
  </si>
  <si>
    <t>Bilateral pitting oedema</t>
  </si>
  <si>
    <t>MUAC&lt;115 mm</t>
  </si>
  <si>
    <t>&lt;'-3SD WFH</t>
  </si>
  <si>
    <t>with Diarrhoea</t>
  </si>
  <si>
    <t>ARI/ Pneumonia</t>
  </si>
  <si>
    <t>T.B</t>
  </si>
  <si>
    <t>HIV</t>
  </si>
  <si>
    <t>Fever</t>
  </si>
  <si>
    <t>Nutrition related disorder</t>
  </si>
  <si>
    <t>Others</t>
  </si>
  <si>
    <t>Self</t>
  </si>
  <si>
    <t>RBSK</t>
  </si>
  <si>
    <t>Paedi ward/ emergency</t>
  </si>
  <si>
    <t>&lt;7 days</t>
  </si>
  <si>
    <t>7-15 days</t>
  </si>
  <si>
    <t>&gt;15 days</t>
  </si>
  <si>
    <t>1.   Discharge from NRC ward</t>
  </si>
  <si>
    <t>2.    LAMA/ Defaulter</t>
  </si>
  <si>
    <t>3.               Non Responders</t>
  </si>
  <si>
    <t>4.    Deaths</t>
  </si>
  <si>
    <t>5.           Still in Ward</t>
  </si>
  <si>
    <t xml:space="preserve">3.  Medical Transfer      </t>
  </si>
  <si>
    <t>1 st follow up</t>
  </si>
  <si>
    <t>2nd  Follow up</t>
  </si>
  <si>
    <t>3 rd  Follow up</t>
  </si>
  <si>
    <t>4 th Follow up</t>
  </si>
  <si>
    <t>At the time of Discharge from ward = (Col No. A.5)</t>
  </si>
  <si>
    <t>During Followup period</t>
  </si>
  <si>
    <t xml:space="preserve">Total </t>
  </si>
  <si>
    <t>LAMA/ Absconded</t>
  </si>
  <si>
    <t>Medical Transfer</t>
  </si>
  <si>
    <t>M</t>
  </si>
  <si>
    <t>F</t>
  </si>
  <si>
    <t>T</t>
  </si>
  <si>
    <t>Improved</t>
  </si>
  <si>
    <t>Not improved</t>
  </si>
  <si>
    <t xml:space="preserve"> Death</t>
  </si>
  <si>
    <t xml:space="preserve">Note: </t>
  </si>
  <si>
    <t>Bed Occupancy Rate =[{(total admission in NRC in the period/ no. of days in the period)* Average duration of stay-in days}/ Number of beds in NRC]*100</t>
  </si>
  <si>
    <t>(Annexure to be filled at State Level)</t>
  </si>
  <si>
    <t>Total no. of districts</t>
  </si>
  <si>
    <t>No. of districts covered</t>
  </si>
  <si>
    <t>No. of Albendazole tablets required (1/tab/yr/child for 1-2 year
and
2 tab/year/child 2-5 years)  (including 10% buffer stock)</t>
  </si>
  <si>
    <t>No. of children covered (column 3+4)</t>
  </si>
  <si>
    <t>* Children = Girls and Boys both</t>
  </si>
  <si>
    <t>Total no. of pregnant and lactating mothers (column 3+4)</t>
  </si>
  <si>
    <t>Table 4: For non-pregnant &amp; non-lactating Women in Reproductive Age (WRA) 20 - 49 years#</t>
  </si>
  <si>
    <t xml:space="preserve">No. of Women in Reproductive Age  (All females 20 – 49 years except pregnant &amp; lactating mothers)  </t>
  </si>
  <si>
    <t>No. of IFA tablets required (52 tab / WRA / year) (including 10% buffer stock)</t>
  </si>
  <si>
    <t>No. of Albendazole tablets (2 tab / WRA / year) (including 10% buffer stock)</t>
  </si>
  <si>
    <t>From (MM/YYYY)</t>
  </si>
  <si>
    <t>To (MM/YYYY)</t>
  </si>
  <si>
    <t>Indicator</t>
  </si>
  <si>
    <t>No. / Rs.</t>
  </si>
  <si>
    <t>%</t>
  </si>
  <si>
    <t>IFA SYRUP</t>
  </si>
  <si>
    <t>No. of IFA bottles purchased</t>
  </si>
  <si>
    <t>Quantity of the syrup in bottle (50ml or 100 ml)</t>
  </si>
  <si>
    <t>Rate of one 50 / 100 ml bottles (Rs.)</t>
  </si>
  <si>
    <t>Company</t>
  </si>
  <si>
    <t>Budget approved for IFA Syrup supplementation programme (Rs. Lakhs)</t>
  </si>
  <si>
    <t>Expenditure on the IFA Syrup  supplementation Programme (Rs. Lakhs)</t>
  </si>
  <si>
    <t xml:space="preserve">Guidance Note : </t>
  </si>
  <si>
    <r>
      <t xml:space="preserve">Drungs under National Iron + Initiative should be proposed for all categories of beneficiaries in </t>
    </r>
    <r>
      <rPr>
        <b/>
        <sz val="14"/>
        <rFont val="Calibri"/>
        <family val="2"/>
      </rPr>
      <t>Rural Areas</t>
    </r>
    <r>
      <rPr>
        <sz val="14"/>
        <rFont val="Calibri"/>
        <family val="2"/>
      </rPr>
      <t xml:space="preserve"> and in urban slums where health infrastructure to deliver the service is present (except in High rise Urban areas where Public Health utilisation is low) in tune with previous years coverage.</t>
    </r>
  </si>
  <si>
    <t>The structure of population of India in percentage is available at As per Census 2011. (and 2018-19 forecasted data)</t>
  </si>
  <si>
    <t>Category of beneficiaries</t>
  </si>
  <si>
    <t>Percent to Total Population (Rounded off to nearest zero)</t>
  </si>
  <si>
    <t xml:space="preserve">Children under 5 years </t>
  </si>
  <si>
    <t xml:space="preserve">Children 5 – 10 years </t>
  </si>
  <si>
    <t>Adolescents (10 – 19years)</t>
  </si>
  <si>
    <t xml:space="preserve">Women in Reproductive Age (20 – 49 years) </t>
  </si>
  <si>
    <t xml:space="preserve">Source: Census of India </t>
  </si>
  <si>
    <t>Proposed for next year &gt;&gt;Year n+1&lt;&lt;</t>
  </si>
  <si>
    <t>S. No.</t>
  </si>
  <si>
    <t>Budget Head</t>
  </si>
  <si>
    <t>What to budget</t>
  </si>
  <si>
    <t xml:space="preserve">Unit Cost
(Rs. Lakhs)  </t>
  </si>
  <si>
    <t>Budget
 (Rs. Lakhs)</t>
  </si>
  <si>
    <t>Remarks</t>
  </si>
  <si>
    <t>Monitoring and Award/ Recognition  for MAA programme</t>
  </si>
  <si>
    <t xml:space="preserve">One award per district in form of team cash award of Rs 10,000 for the selected  facility. 
Criterion for award for the health facilities are as per MAA guidelines. </t>
  </si>
  <si>
    <t xml:space="preserve">IEC for MAA programme
</t>
  </si>
  <si>
    <t>Current year's performance</t>
  </si>
  <si>
    <t>Total no. in the State</t>
  </si>
  <si>
    <t>For whom IYCF training approved so far (cumulative)</t>
  </si>
  <si>
    <t>Total no. trained so far (cumulative)</t>
  </si>
  <si>
    <r>
      <t>No. of personnel (</t>
    </r>
    <r>
      <rPr>
        <sz val="11"/>
        <color theme="1"/>
        <rFont val="Calibri"/>
        <family val="2"/>
        <scheme val="minor"/>
      </rPr>
      <t>not batch) for whom IYCF training was approved &amp; conducted</t>
    </r>
  </si>
  <si>
    <t>MO</t>
  </si>
  <si>
    <t>Counsellors</t>
  </si>
  <si>
    <t>SN</t>
  </si>
  <si>
    <t>ANM at SCs</t>
  </si>
  <si>
    <t>ANM/SN at delivery points other than SCs</t>
  </si>
  <si>
    <t>Approved</t>
  </si>
  <si>
    <t>In place</t>
  </si>
  <si>
    <t>Out of in position RMNCHA councellors number of councellors invoved in Breast feeding Counseeling</t>
  </si>
  <si>
    <t>Staff approved/in place</t>
  </si>
  <si>
    <t>No. of RMNCHA counsellors approved</t>
  </si>
  <si>
    <t>No.of dedicated IYCF/Breastfeeding counsellors approved if any</t>
  </si>
  <si>
    <t>Total no</t>
  </si>
  <si>
    <t>No. of IYCF centres approved</t>
  </si>
  <si>
    <t>No. of IYCF centres functional</t>
  </si>
  <si>
    <t>IYCF Centre (if any)</t>
  </si>
  <si>
    <t>At DH level</t>
  </si>
  <si>
    <t>At SDH level</t>
  </si>
  <si>
    <t>At CHC level</t>
  </si>
  <si>
    <t>No. of Delivery points in State</t>
  </si>
  <si>
    <t>No. of Master trainers available in State for IYCF</t>
  </si>
  <si>
    <t>IYCF training resource material used</t>
  </si>
  <si>
    <t>Package</t>
  </si>
  <si>
    <t>Duration</t>
  </si>
  <si>
    <t>Participants per batch</t>
  </si>
  <si>
    <t>Cost of training per batch (Rs.)</t>
  </si>
  <si>
    <t>Nodal officer Phone</t>
  </si>
  <si>
    <t>Name</t>
  </si>
  <si>
    <t>Phone</t>
  </si>
  <si>
    <t>Email</t>
  </si>
  <si>
    <t>Guidance Note on IYCF (MAA) planning</t>
  </si>
  <si>
    <t>Infant and Young Child Feeding practices is another area where careful investments would lead to larger reduction in Under five mortality and overall improvement in morbidity. For improving rates of appropriate Infant and Young Child Feeding Practices, MAA programme has been launched at National level. State may plan for following:</t>
  </si>
  <si>
    <t>Ø  At facilities where Nutritional Rehabilitation Centres have been established, a separate counsellor may not be proposed and the Nutritional counsellor hired under NRC itself may be utilised.</t>
  </si>
  <si>
    <t xml:space="preserve">Ø  At community level, in all routine immunization sessions and VHNDs, growth monitoring and counselling for IYCF is mandatory. The way to implement is to train ANMs or sensitise by way of 1 day district and block level meetings. Again monitoring their performance would again be essential and hence registers and reporting for the same may also be proposed as above. </t>
  </si>
  <si>
    <t>Vitamin A Supplementation Programme</t>
  </si>
  <si>
    <t>No. of children</t>
  </si>
  <si>
    <t>No of bottles</t>
  </si>
  <si>
    <t>IEC for Biannual rounds/ Vitamin A supplementation programme</t>
  </si>
  <si>
    <t>No.</t>
  </si>
  <si>
    <t>If State not conducting Biannual round go directly to (d)</t>
  </si>
  <si>
    <t>a</t>
  </si>
  <si>
    <t>No. of Biannual rounds conducted</t>
  </si>
  <si>
    <t>b</t>
  </si>
  <si>
    <t>No. &amp; %  of underfive year children given Vitamin A in 1st Biannual round</t>
  </si>
  <si>
    <t>c</t>
  </si>
  <si>
    <t>No. &amp; % of underfive year children given Vitamin A in 2nd Biannual round</t>
  </si>
  <si>
    <t>d</t>
  </si>
  <si>
    <t>Total No. &amp; % of underfive children given Vitamin A dose in current year</t>
  </si>
  <si>
    <t>e</t>
  </si>
  <si>
    <t>No. of 100 ml bottles purchased</t>
  </si>
  <si>
    <t>f</t>
  </si>
  <si>
    <t>No. of 100 ml bottles used</t>
  </si>
  <si>
    <t>g</t>
  </si>
  <si>
    <t>Rate of one 100 ml bottles (Rs.)</t>
  </si>
  <si>
    <t>h</t>
  </si>
  <si>
    <t>i</t>
  </si>
  <si>
    <t>j</t>
  </si>
  <si>
    <t>Expenditure on the Vitamin A supplementation Programme in 2019-20 (January to June )</t>
  </si>
  <si>
    <t>Expenditure on the Vitamin A supplementation Programme in 2019-20 July to December)</t>
  </si>
  <si>
    <t>k</t>
  </si>
  <si>
    <t>State Officer Incharge of the programme</t>
  </si>
  <si>
    <t>l</t>
  </si>
  <si>
    <t>Phone no &amp; Email id of the officer</t>
  </si>
  <si>
    <t>Guidance for proposing for Vitamin -A supplementation programme</t>
  </si>
  <si>
    <t>IYCF</t>
  </si>
  <si>
    <t>Cumulative  Achievement (since inception till end of current F.Y. &gt;&gt;Year n&lt;&lt;)</t>
  </si>
  <si>
    <t>% achievement (cumulative)</t>
  </si>
  <si>
    <t>Target (current F.Y. &gt;&gt;Year n&lt;&lt;)</t>
  </si>
  <si>
    <t>% achievement in current year</t>
  </si>
  <si>
    <t>Proposed numbers  to be trained in next F.Y. &gt;&gt;Year n+1&lt;&lt;</t>
  </si>
  <si>
    <t>Achievement (current F.Y.&gt;&gt;Year n&lt;&lt;)</t>
  </si>
  <si>
    <t>ANM + Addl. ANM</t>
  </si>
  <si>
    <t>LHV</t>
  </si>
  <si>
    <t xml:space="preserve">Paediatrician </t>
  </si>
  <si>
    <t>District / State officials</t>
  </si>
  <si>
    <t>TOTAL</t>
  </si>
  <si>
    <t xml:space="preserve">Number </t>
  </si>
  <si>
    <t xml:space="preserve">Data Source </t>
  </si>
  <si>
    <t>Number of districts to be covered under NDD 2020</t>
  </si>
  <si>
    <t>Total children (1 - 5 years) in State</t>
  </si>
  <si>
    <t>Total children (6 - 10 years) in State</t>
  </si>
  <si>
    <t>Total children (10- 19 years) in State</t>
  </si>
  <si>
    <t xml:space="preserve">NDD Orientation </t>
  </si>
  <si>
    <r>
      <t>A.</t>
    </r>
    <r>
      <rPr>
        <b/>
        <sz val="7"/>
        <rFont val="Times New Roman"/>
        <family val="1"/>
      </rPr>
      <t xml:space="preserve">     </t>
    </r>
    <r>
      <rPr>
        <b/>
        <sz val="12"/>
        <rFont val="Calibri"/>
        <family val="2"/>
      </rPr>
      <t>For calculating children 1-2 years who are given half dose of Albendazole :</t>
    </r>
  </si>
  <si>
    <t xml:space="preserve">Age wise number of population for every state is available at the ‘Age – Data : Single Year Age Data – C13 Table (India/States/UTs) </t>
  </si>
  <si>
    <t>http://www.censusindia.gov.in/2011census/population_enumeration.aspx</t>
  </si>
  <si>
    <t xml:space="preserve">From this excel sheet number of children 1-2 years who have to be given bi-annually half dose i.e. half tablet (thus, 1 tablet / child / year) and 2- 10 years who have to be given bi-annually full dose i.e. full tablet (thus, 2 tablets / child / year) is available. </t>
  </si>
  <si>
    <t>Name of essential drug under NDD</t>
  </si>
  <si>
    <t>Specifications</t>
  </si>
  <si>
    <t>Unit Requirement</t>
  </si>
  <si>
    <t xml:space="preserve">Children </t>
  </si>
  <si>
    <r>
      <t>(b)</t>
    </r>
    <r>
      <rPr>
        <sz val="7"/>
        <rFont val="Times New Roman"/>
        <family val="1"/>
      </rPr>
      <t xml:space="preserve">   </t>
    </r>
    <r>
      <rPr>
        <sz val="11"/>
        <rFont val="Calibri"/>
        <family val="2"/>
      </rPr>
      <t>Albendazole Tablets (1-2 years)</t>
    </r>
  </si>
  <si>
    <t>Bi-annually 400 mg tablet</t>
  </si>
  <si>
    <t>1 tablet / year /child of 1 – 2 years</t>
  </si>
  <si>
    <r>
      <t>(d)</t>
    </r>
    <r>
      <rPr>
        <sz val="7"/>
        <rFont val="Times New Roman"/>
        <family val="1"/>
      </rPr>
      <t xml:space="preserve">   </t>
    </r>
    <r>
      <rPr>
        <sz val="11"/>
        <rFont val="Calibri"/>
        <family val="2"/>
      </rPr>
      <t>Albendazole Tablets (2-10 years)</t>
    </r>
  </si>
  <si>
    <t>2 tablets / year / child for 2 – 10 years</t>
  </si>
  <si>
    <t>Total  number of ORS and Zinc corneres planned</t>
  </si>
  <si>
    <t xml:space="preserve">General Information </t>
  </si>
  <si>
    <t xml:space="preserve">Remarks </t>
  </si>
  <si>
    <t>STATE NDD 2021 Proposed</t>
  </si>
  <si>
    <t>Total no. of Nodal Teacher to be trained</t>
  </si>
  <si>
    <t>Total no. of ANM to be trained</t>
  </si>
  <si>
    <t xml:space="preserve">Unit costs of Albendazole Proposed </t>
  </si>
  <si>
    <r>
      <t xml:space="preserve">STATE IDCF 2021 - </t>
    </r>
    <r>
      <rPr>
        <b/>
        <i/>
        <sz val="11"/>
        <color theme="1"/>
        <rFont val="Arial"/>
        <family val="2"/>
      </rPr>
      <t>Proposed</t>
    </r>
  </si>
  <si>
    <t>Total under 5 children in State/UT</t>
  </si>
  <si>
    <t>Total  number of ASHAs in the State/UT</t>
  </si>
  <si>
    <t>Total No. of AWCs in the State/UT</t>
  </si>
  <si>
    <t>Total  number of Health facilities in the State/UT(MS/DH/SDH/CHC/PHC/SC)</t>
  </si>
  <si>
    <t>Total No. of ORS/Zinc demonstration sites planned</t>
  </si>
  <si>
    <t>No. of Diarrhoea awareness camps focusing on promotion of ORS and Zinc planned in non health institutions (Bus stand, Railway station, community centres etc)</t>
  </si>
  <si>
    <t>Total No. of schools in the State/UT</t>
  </si>
  <si>
    <t>Diarrhoea Prevention and Control/IDCF activities conducted in 2020</t>
  </si>
  <si>
    <t>No. of ORS packets procured in 2020</t>
  </si>
  <si>
    <t>No. of Zinc tablets procured in 2020</t>
  </si>
  <si>
    <t>Total # ORS packets proposed for procurement</t>
  </si>
  <si>
    <t>Total # of Zinc tablets proposed for procurement</t>
  </si>
  <si>
    <t>Unit price of the ORS packet in 2020</t>
  </si>
  <si>
    <t>Unit price of the Zinc tablet in 2020</t>
  </si>
  <si>
    <t>Total funds approved as ASHA inentives for IDCF activities in 2020</t>
  </si>
  <si>
    <t>No of ASHAs provided with incentives for conducting IDCF/Diarrhoea prevention activity in 2020</t>
  </si>
  <si>
    <t>No of under five children reported with diarrhoea  in the State/UT (in this FY)</t>
  </si>
  <si>
    <t>No of under five children reported with diarrhoea treated with ORS/Zinc in the State/UT (in this FY)</t>
  </si>
  <si>
    <t>Funds approved for procurement of ORS in RoP 2020-21</t>
  </si>
  <si>
    <t>Funds utilised for procurement of ORS in RoP 2020-21</t>
  </si>
  <si>
    <t>No. of under five children died due to diarrhoea in the State/UT</t>
  </si>
  <si>
    <t xml:space="preserve">Additional Information/remarks, if any: 
</t>
  </si>
  <si>
    <t>S.NO</t>
  </si>
  <si>
    <t xml:space="preserve">NAME OF THE STATE /UT: </t>
  </si>
  <si>
    <t>Particulars</t>
  </si>
  <si>
    <t>Status</t>
  </si>
  <si>
    <t>Funds approved for conducting IEC/BCC activities during IDCF</t>
  </si>
  <si>
    <t>Funds utilised for conducting IEC/BCC activities during IDCF/Diarhoea prevention activities</t>
  </si>
  <si>
    <t>Child Health Nutrition Training</t>
  </si>
  <si>
    <t>Status of Child Health Nutrition Program implementation</t>
  </si>
  <si>
    <t>AMB (Implemented Y/N)</t>
  </si>
  <si>
    <t>Anemia Mukt Bharat</t>
  </si>
  <si>
    <t xml:space="preserve">If no, please specify the reasons </t>
  </si>
  <si>
    <t>Intensified Diarrhoea Control Fortnight (IDCF)</t>
  </si>
  <si>
    <t xml:space="preserve">Mothers Absolute Affection (MAA) programme </t>
  </si>
  <si>
    <t>If no, please specify the reason</t>
  </si>
  <si>
    <t>Whether Aspirational district (Y/N)</t>
  </si>
  <si>
    <t>Whether, Biannual round is being implemnetd (Y/N)?</t>
  </si>
  <si>
    <t>Lactation Management Centres (LMCs) - CLMCs/LMUs</t>
  </si>
  <si>
    <t>Number of districts to be covered during IDCF 2021</t>
  </si>
  <si>
    <t>Total No. of ANMs in the State/UT</t>
  </si>
  <si>
    <t>Total No. of Staff Nurses in the State/UT</t>
  </si>
  <si>
    <t>Total No. of Medical Officers in the State/UT</t>
  </si>
  <si>
    <r>
      <t xml:space="preserve">A ten bedded NRC costs Rs. 2 lakhs as one time establishment costs and Rs. 7.8 lakhs as annual recurring costs  which includes kitchen supplies, pharmacy supplies and consumables, wage compensation, maintenance of equipments, linen etc. and contingency. If States are planning for 20/15 bedded NRCs, norms should be based on similar lines.  There is also provision for Rs. 11.67 lakhs as cost for Human Resource for 1 Medical officer, 4 Staff Nurses, one Nutritional counsellor and one cook and 2 attendants.
</t>
    </r>
    <r>
      <rPr>
        <b/>
        <sz val="11"/>
        <color theme="1"/>
        <rFont val="Calibri"/>
        <family val="2"/>
        <scheme val="minor"/>
      </rPr>
      <t>Note: State may also propose for budget for Quarterly monitoring and bi-annual review meeting</t>
    </r>
  </si>
  <si>
    <t>Conduction of bi-annual review meeting (No.)</t>
  </si>
  <si>
    <r>
      <rPr>
        <b/>
        <sz val="11"/>
        <color theme="1"/>
        <rFont val="Calibri"/>
        <family val="2"/>
        <scheme val="minor"/>
      </rPr>
      <t xml:space="preserve">Frequency of NRC moitoring </t>
    </r>
    <r>
      <rPr>
        <sz val="11"/>
        <color theme="1"/>
        <rFont val="Calibri"/>
        <family val="2"/>
        <scheme val="minor"/>
      </rPr>
      <t>(Quartery/Bi-annuallly/ Annually)</t>
    </r>
  </si>
  <si>
    <t>Cleaner (no.)</t>
  </si>
  <si>
    <r>
      <t>Facility type (Medical College/DH/SDH/</t>
    </r>
    <r>
      <rPr>
        <b/>
        <sz val="11"/>
        <rFont val="Calibri"/>
        <family val="2"/>
        <scheme val="minor"/>
      </rPr>
      <t>CHC</t>
    </r>
    <r>
      <rPr>
        <b/>
        <sz val="11"/>
        <color theme="1"/>
        <rFont val="Calibri"/>
        <family val="2"/>
        <scheme val="minor"/>
      </rPr>
      <t>)</t>
    </r>
  </si>
  <si>
    <t>Whether National Nutrition Mission District (Yes/No)</t>
  </si>
  <si>
    <t>Whether Aspirational District (Yes/No)</t>
  </si>
  <si>
    <t>Name of the District</t>
  </si>
  <si>
    <r>
      <t>Line Listing of Nutrition Rehabilitation Centres (NRCs) /</t>
    </r>
    <r>
      <rPr>
        <b/>
        <sz val="12"/>
        <rFont val="Calibri"/>
        <family val="2"/>
        <scheme val="minor"/>
      </rPr>
      <t xml:space="preserve"> Malnutrition Treatment Centre (MTCs) </t>
    </r>
  </si>
  <si>
    <t>Achieved target weight (15% wt gain) at the time of discharge from the ward</t>
  </si>
  <si>
    <r>
      <t xml:space="preserve">Ref from </t>
    </r>
    <r>
      <rPr>
        <b/>
        <sz val="12"/>
        <rFont val="Calibri"/>
        <family val="2"/>
        <scheme val="minor"/>
      </rPr>
      <t>Health Facility</t>
    </r>
  </si>
  <si>
    <t xml:space="preserve">Frontline worker </t>
  </si>
  <si>
    <t>No of existing delivery points saturated with IYCF training under MAA programme(IYCF trained staffs)</t>
  </si>
  <si>
    <t>F.M.R. Code: A.2- Child Health Nutrition</t>
  </si>
  <si>
    <t>Status of IYCF &amp; NRCs</t>
  </si>
  <si>
    <t>CH Nutrition Trainings</t>
  </si>
  <si>
    <t>CH Nutrition Trg- Annexure 2</t>
  </si>
  <si>
    <t>lactation Management Centres</t>
  </si>
  <si>
    <t>Number of CLMCs approved  
( till date)</t>
  </si>
  <si>
    <t>Number of functional CLMCs</t>
  </si>
  <si>
    <t>Number of LMUs approved  
( till date)</t>
  </si>
  <si>
    <t>Number of functional LMUs</t>
  </si>
  <si>
    <t>Proposed LMUs to be estblished, if any,  in 2021-22</t>
  </si>
  <si>
    <t>Proposed CLMCs to be estblished, if any,  in 2021-22</t>
  </si>
  <si>
    <t xml:space="preserve">Aspirational districts </t>
  </si>
  <si>
    <t>Annexures for AMB</t>
  </si>
  <si>
    <r>
      <rPr>
        <b/>
        <sz val="12"/>
        <rFont val="Calibri"/>
        <family val="2"/>
        <scheme val="minor"/>
      </rPr>
      <t>Mothers Absoulte Affection (MAA) programme</t>
    </r>
    <r>
      <rPr>
        <sz val="12"/>
        <rFont val="Calibri"/>
        <family val="2"/>
        <scheme val="minor"/>
      </rPr>
      <t xml:space="preserve"> and INFANT &amp; YOUNG CHILD FEEDING (IYCF)</t>
    </r>
  </si>
  <si>
    <t>6.2.2 (6.2.2.7)</t>
  </si>
  <si>
    <t>Drugs and Supplis for Child Health (Vitamin A syrup)</t>
  </si>
  <si>
    <t>Orientation activity on Vitamin-A supplementation and AMB</t>
  </si>
  <si>
    <t>12.2.3</t>
  </si>
  <si>
    <t xml:space="preserve">Printing of MSP including IEC material/reporting formats/gudelines/training materials including AMB/Vitamin - A) </t>
  </si>
  <si>
    <t>IEC/BCC activities under child health</t>
  </si>
  <si>
    <t>Amount approved for procurement of Vit A under NHM in 2020-21 (Rs. Lakhs)</t>
  </si>
  <si>
    <t>Amount utilised in procuremnet of Vitamin - A 100 ml bottle in 2020-21 (Rs. Lakhs)</t>
  </si>
  <si>
    <r>
      <t xml:space="preserve">For One Financial year: 
</t>
    </r>
    <r>
      <rPr>
        <b/>
        <i/>
        <sz val="11"/>
        <rFont val="Calibri"/>
        <family val="2"/>
        <scheme val="minor"/>
      </rPr>
      <t>Note: The calculations should be based on actual population of under-five children along with expected level of coverage</t>
    </r>
  </si>
  <si>
    <t>9.5.2.3</t>
  </si>
  <si>
    <t>Cost of per unit Vitamin A bottle (100ml)</t>
  </si>
  <si>
    <t>Cost on the orientation of staff and FLWs on Vitamin A supplementation programme ( per unit cost)* (No. of health workers to be oriented)</t>
  </si>
  <si>
    <t>Printing of reporting formats/monitoring formats/IEC/ guidelines etc ( per unit cost)* (quantitity)</t>
  </si>
  <si>
    <r>
      <t>6.2.2.7:</t>
    </r>
    <r>
      <rPr>
        <sz val="11"/>
        <rFont val="Calibri"/>
        <family val="2"/>
        <scheme val="minor"/>
      </rPr>
      <t xml:space="preserve"> Vitamin A solution</t>
    </r>
  </si>
  <si>
    <r>
      <t>Annual Amount proposed in 6.2.2.7 for Vitamin A Solution= Cost of bottles for 9 - 11 months (</t>
    </r>
    <r>
      <rPr>
        <b/>
        <i/>
        <sz val="11"/>
        <rFont val="Calibri"/>
        <family val="2"/>
        <scheme val="minor"/>
      </rPr>
      <t>x</t>
    </r>
    <r>
      <rPr>
        <sz val="11"/>
        <rFont val="Calibri"/>
        <family val="2"/>
        <scheme val="minor"/>
      </rPr>
      <t>)+ Cost of bottles for 1-5 years (</t>
    </r>
    <r>
      <rPr>
        <b/>
        <sz val="11"/>
        <rFont val="Calibri"/>
        <family val="2"/>
        <scheme val="minor"/>
      </rPr>
      <t>y)</t>
    </r>
    <r>
      <rPr>
        <sz val="11"/>
        <rFont val="Calibri"/>
        <family val="2"/>
        <scheme val="minor"/>
      </rPr>
      <t xml:space="preserve">
</t>
    </r>
    <r>
      <rPr>
        <b/>
        <sz val="11"/>
        <rFont val="Calibri"/>
        <family val="2"/>
        <scheme val="minor"/>
      </rPr>
      <t>(</t>
    </r>
    <r>
      <rPr>
        <b/>
        <i/>
        <sz val="11"/>
        <rFont val="Calibri"/>
        <family val="2"/>
        <scheme val="minor"/>
      </rPr>
      <t>x )=</t>
    </r>
    <r>
      <rPr>
        <b/>
        <sz val="11"/>
        <rFont val="Calibri"/>
        <family val="2"/>
        <scheme val="minor"/>
      </rPr>
      <t xml:space="preserve">  Calculation of cost for infants:
</t>
    </r>
    <r>
      <rPr>
        <sz val="11"/>
        <rFont val="Calibri"/>
        <family val="2"/>
        <scheme val="minor"/>
      </rPr>
      <t xml:space="preserve"> No. of beneficiaries (a)  = No. of infants or, no. of beneficiaries for measles vaccine 
 No. of 100 ml bottles (b) = [(a)*1ml*1 times]/100  + 10% as wastage factor: 
Total cost (X) = unit cost of 100 ml bottle X no. of bottles (b).</t>
    </r>
    <r>
      <rPr>
        <b/>
        <sz val="11"/>
        <rFont val="Calibri"/>
        <family val="2"/>
        <scheme val="minor"/>
      </rPr>
      <t xml:space="preserve">
(y)  Calculation of cost for 1-5 yr: 
</t>
    </r>
    <r>
      <rPr>
        <sz val="11"/>
        <rFont val="Calibri"/>
        <family val="2"/>
        <scheme val="minor"/>
      </rPr>
      <t>No. of beneficiaries (a) = (Total children population 1 - 5 years in the state)</t>
    </r>
    <r>
      <rPr>
        <b/>
        <sz val="11"/>
        <rFont val="Calibri"/>
        <family val="2"/>
        <scheme val="minor"/>
      </rPr>
      <t xml:space="preserve">
</t>
    </r>
    <r>
      <rPr>
        <sz val="11"/>
        <rFont val="Calibri"/>
        <family val="2"/>
        <scheme val="minor"/>
      </rPr>
      <t xml:space="preserve">No. of 100 ml bottles (b") = [(a)x2 (ml)* (2 times)]/100 + (10% as wastage factor):  
Total cost for (1-5 years) </t>
    </r>
    <r>
      <rPr>
        <b/>
        <sz val="11"/>
        <rFont val="Calibri"/>
        <family val="2"/>
        <scheme val="minor"/>
      </rPr>
      <t xml:space="preserve">Y = </t>
    </r>
    <r>
      <rPr>
        <sz val="11"/>
        <rFont val="Calibri"/>
        <family val="2"/>
        <scheme val="minor"/>
      </rPr>
      <t>unit cost of 100 ml bottle X no. of bottles (b)</t>
    </r>
    <r>
      <rPr>
        <b/>
        <sz val="11"/>
        <rFont val="Calibri"/>
        <family val="2"/>
        <scheme val="minor"/>
      </rPr>
      <t xml:space="preserve">
Total Cost for Vitamin - A = </t>
    </r>
    <r>
      <rPr>
        <sz val="11"/>
        <rFont val="Calibri"/>
        <family val="2"/>
        <scheme val="minor"/>
      </rPr>
      <t>x ( Cost for 9 -11 months)</t>
    </r>
    <r>
      <rPr>
        <b/>
        <sz val="11"/>
        <rFont val="Calibri"/>
        <family val="2"/>
        <scheme val="minor"/>
      </rPr>
      <t xml:space="preserve">+ </t>
    </r>
    <r>
      <rPr>
        <sz val="11"/>
        <rFont val="Calibri"/>
        <family val="2"/>
        <scheme val="minor"/>
      </rPr>
      <t>Y (Cost for 1 - 5 years)</t>
    </r>
    <r>
      <rPr>
        <b/>
        <sz val="11"/>
        <rFont val="Calibri"/>
        <family val="2"/>
        <scheme val="minor"/>
      </rPr>
      <t xml:space="preserve">
</t>
    </r>
  </si>
  <si>
    <t>3.1.1.1.7</t>
  </si>
  <si>
    <t xml:space="preserve">Incentive for IDCF for prophylactic distribution of ORS  to family with under-five children </t>
  </si>
  <si>
    <t>Incentives to ASHA for distributing ORS @ Rs. 1 per packet (Average Rs. 100 in one ASHA area)* No. of ASHA in the state/ut</t>
  </si>
  <si>
    <t>Quantity</t>
  </si>
  <si>
    <t>9.5.2.2</t>
  </si>
  <si>
    <t>Orientation/planning meeting of IDCF</t>
  </si>
  <si>
    <t>Cost on the orientation of staff and FLWs on IDCF programme ( per unit cost)* (No. of health workers/FLWs to be oriented)</t>
  </si>
  <si>
    <t>Printing of IEC Materials and monitoring formats for IDCF</t>
  </si>
  <si>
    <t>12.2.7</t>
  </si>
  <si>
    <t>Per unit cost of printing of monitoring/reporting formats/IEC materials*quantity etc</t>
  </si>
  <si>
    <t>6.2.2.8</t>
  </si>
  <si>
    <t>Drugs for management of diarrhoea, ARI and MSP</t>
  </si>
  <si>
    <t>6.2.2.8.1</t>
  </si>
  <si>
    <t>6.2.2.8.2</t>
  </si>
  <si>
    <t xml:space="preserve">Procurement of ORS </t>
  </si>
  <si>
    <t>Procurement of Zinc</t>
  </si>
  <si>
    <t>per unit cost of ORS packet* quantity</t>
  </si>
  <si>
    <t>per unit cost of zinc tablet* quantity</t>
  </si>
  <si>
    <t>16.1.5.3.1</t>
  </si>
  <si>
    <t>PM activity under MSP</t>
  </si>
  <si>
    <t>Hiring of two vehicle per district @ 2000/- per day for 10 days</t>
  </si>
  <si>
    <t>Guidance on Proposal for IDCF programme</t>
  </si>
  <si>
    <r>
      <t>(j)</t>
    </r>
    <r>
      <rPr>
        <sz val="7"/>
        <rFont val="Times New Roman"/>
        <family val="1"/>
      </rPr>
      <t xml:space="preserve">     </t>
    </r>
    <r>
      <rPr>
        <sz val="11"/>
        <rFont val="Calibri"/>
        <family val="2"/>
      </rPr>
      <t>Albendazole Tablets (11 -19 years)</t>
    </r>
  </si>
  <si>
    <t>2 tablets/year</t>
  </si>
  <si>
    <r>
      <t>Line Listing of Comprehensive Lactation Management Centres (CLMC) and Lactation Management Units (LMU)</t>
    </r>
    <r>
      <rPr>
        <b/>
        <sz val="12"/>
        <rFont val="Calibri"/>
        <family val="2"/>
        <scheme val="minor"/>
      </rPr>
      <t xml:space="preserve"> </t>
    </r>
  </si>
  <si>
    <t>Facility type (Medical College/DH/SDH/others)</t>
  </si>
  <si>
    <t>Name of the district where CLMC/LMU is situated</t>
  </si>
  <si>
    <t>Please indicate, CLMC/LMU</t>
  </si>
  <si>
    <t>1.1.2.4</t>
  </si>
  <si>
    <t>Any other (Please specify)</t>
  </si>
  <si>
    <t>Budget head (name)</t>
  </si>
  <si>
    <t>No of CLMCs/LMUs</t>
  </si>
  <si>
    <t>Per Unit cost</t>
  </si>
  <si>
    <t xml:space="preserve">Operational cost for CLMCs/LMUs for supplies consumables, cleaning supplies, office stationary and maintainance of equipments as per functioning of CLMCs and LMUs. The National guidleines and on CLMC (Rs. 2.49/per annum) and LMU (Rs. 1.05 lakhs per annum) </t>
  </si>
  <si>
    <t>5.1.1.3.7</t>
  </si>
  <si>
    <t>Facility based newborn care centre (CLMC/LMU)</t>
  </si>
  <si>
    <t>Any other exquipments</t>
  </si>
  <si>
    <t>For civil infrastructure modifications of CLMC and LMU (As per the Detailed Project report (DPR) submitted by State and as per the National guidleines</t>
  </si>
  <si>
    <t>As per National guidleines for pruchase of exquipments and furniture (one time cost)</t>
  </si>
  <si>
    <t>6.1.1.2.4</t>
  </si>
  <si>
    <t>Establishment of CLMCs and LMUs - Proposal for 2021-22</t>
  </si>
  <si>
    <t>8.1.9.4</t>
  </si>
  <si>
    <t>Staff for CLMCs</t>
  </si>
  <si>
    <t>As per national guidleines</t>
  </si>
  <si>
    <t>8.1.9.5</t>
  </si>
  <si>
    <t>Staff for LMUs</t>
  </si>
  <si>
    <t>S.No</t>
  </si>
  <si>
    <t>Total no. of NHM approved CLMCs</t>
  </si>
  <si>
    <t>CLMCs  progress till 2020-21</t>
  </si>
  <si>
    <t>9.5.2.18</t>
  </si>
  <si>
    <t>16.1.2.2.1</t>
  </si>
  <si>
    <t>3.1.1.1.2</t>
  </si>
  <si>
    <t xml:space="preserve">ASHA incentive under MAA programme </t>
  </si>
  <si>
    <t xml:space="preserve">The quarterly mothers meeting @ Rs 100 per ASHA for conducting 6-8 mother's meeting for promotion of adequate IYCF practices </t>
  </si>
  <si>
    <t>4 days Trainings on IYCF for MOs, SNs, ANMs of all DPs and SCs (ToT, 4 days IYCF Trainings &amp; 1 day Sensitisation on MAA Program)</t>
  </si>
  <si>
    <t xml:space="preserve">Detail training plan for training of SNs and ANMs posted at DPs and SCs.Number of batches, number of participants in the batch and details of training expenditure as per RCH training norms as
One day sensitization ANM/ Nurses/ Doctors of DPs and SCs at District and Block meetings (with orientation on role clarity on breastfeeding and review on breast feeding) along with cost for printing of sensitization module, arranging training etc. </t>
  </si>
  <si>
    <t>Issues in establishment/functionality of CLMCs</t>
  </si>
  <si>
    <t>LMUs  progress till 2020-21</t>
  </si>
  <si>
    <t>Total no. of NHM approved LMUs</t>
  </si>
  <si>
    <t>Issues in establishment/functionality of LMUs</t>
  </si>
  <si>
    <t>Total no of established LMU</t>
  </si>
  <si>
    <t>Total no of functional LMUs</t>
  </si>
  <si>
    <t>Total no of established CLMCs</t>
  </si>
  <si>
    <t>Total no of functional CLMCs</t>
  </si>
  <si>
    <t>12.1.4</t>
  </si>
  <si>
    <t>Printing cost for MAA programme</t>
  </si>
  <si>
    <t>Printing cost of reporting formats/flipcharts etc</t>
  </si>
  <si>
    <t xml:space="preserve">
Media Mix of Mid Media/ Mass Media activities for MAA programme as per MAA guidelines
</t>
  </si>
  <si>
    <t>Proposed for next year</t>
  </si>
  <si>
    <t>No. of delivery points saturated with IYCF training under MAA programme</t>
  </si>
  <si>
    <t>MAA facility level progress</t>
  </si>
  <si>
    <t>Collaborating Institute for IYCF Promotion, if any</t>
  </si>
  <si>
    <r>
      <t xml:space="preserve">Ø  At all Delivery points, Staff nurses and ANMs in the labour room/PNC wards/SNCUs/Peadiaric wards must be trained in IYCF training/IMNCI which also covers this component. A line listing of all delivery points to be undertaken for facilities with already trained staff and training load to be decided appropriately. </t>
    </r>
    <r>
      <rPr>
        <b/>
        <sz val="11"/>
        <rFont val="Calibri"/>
        <family val="2"/>
        <scheme val="minor"/>
      </rPr>
      <t/>
    </r>
  </si>
  <si>
    <t xml:space="preserve">Ø  There should be mechanism to monitor the training output through formats/registers for early initiation of breast feeding, counselling for exclusive breastfeeding, weight monitoring, counselling for complementary feeding. There should be a definite time in which this training load would be finished and in phase wise manner training should be imparted. Printing of registers/formats may thus be undertaken. </t>
  </si>
  <si>
    <t>Additional Information on MAA programme implementation</t>
  </si>
  <si>
    <t xml:space="preserve">Table 1: For Children 6 months  – 59 moths </t>
  </si>
  <si>
    <t>No. of children 6m – 11 months</t>
  </si>
  <si>
    <t>No. of children 12 – 36 months</t>
  </si>
  <si>
    <t>No. of children (6 -  59 months)  covered (column 3+4+5)</t>
  </si>
  <si>
    <t>No. of IFA syrups bottle (50 ml) with auto dispenser required (Unit requirement : 100 ml or 2 bottles (50 ml) /child / year) (including 10% buffer stock)</t>
  </si>
  <si>
    <t>No. of IFA syrups bottle (50 ml) with auto dispenser required for prophylactic treatmemnt (Unit requirement : 100 ml or 2 bottles (50 ml) /child  (including 10% buffer stock)</t>
  </si>
  <si>
    <t xml:space="preserve">Table 2: WIFS Junior For Children 5-9 years </t>
  </si>
  <si>
    <t>No. of children 5 – 9 years (out of school)</t>
  </si>
  <si>
    <t>No. of children 5 – 9 years (school going)</t>
  </si>
  <si>
    <t>No. of IFA tablets required for prophylactic treatment (52 tabs/beneficiary/ year) (including 10% buffer stock)</t>
  </si>
  <si>
    <t>No. of IFA tablets required (2 tab /day for 60 days/ beneficiary) (including 10% buffer stock)</t>
  </si>
  <si>
    <t>Table 3: For adolescents 10-19 years</t>
  </si>
  <si>
    <t>Number of out of school adolescent girls (10-19 years)</t>
  </si>
  <si>
    <t>No. of in-school adolescents 10-19 years</t>
  </si>
  <si>
    <t>Total no. of adolescents 10-19 years (column 3+4)</t>
  </si>
  <si>
    <t>No. of IFA tablets required (2 tab /day for 90 days/ beneficiary) (including 10% buffer stock)</t>
  </si>
  <si>
    <t>Table 4: For Pregnant &amp; Lactating women</t>
  </si>
  <si>
    <t>Total no districts</t>
  </si>
  <si>
    <t>No. of district covered</t>
  </si>
  <si>
    <t>No. of Pregnant women</t>
  </si>
  <si>
    <t>No. of lactating women</t>
  </si>
  <si>
    <t>No of IFA tablets prophylactic required for Pregnant and lactating women (360 tab/beneficiary)(including 10% buffer stock)</t>
  </si>
  <si>
    <t>No of IFA tablets theraputic required for pregnant women with mild and moderate anemia</t>
  </si>
  <si>
    <t xml:space="preserve"># Women in Reproductive Age = [Total No. of Women 20 – 49 years] – [Adolescent girls 15-19 years] – [Pregnant + Lactating Mothers] </t>
  </si>
  <si>
    <t>FY 2020-21 PERFORMANCE</t>
  </si>
  <si>
    <t>No. of IFA bottles distributed</t>
  </si>
  <si>
    <t>No. of IFA bottles stock in hand</t>
  </si>
  <si>
    <t xml:space="preserve">IFA Pink (Junior) </t>
  </si>
  <si>
    <t>No. of IFA Pink tablets purchased</t>
  </si>
  <si>
    <t>No. of IFA Pink tablets distributed</t>
  </si>
  <si>
    <t>No. of IFA Pink tablest stock in hand</t>
  </si>
  <si>
    <t>Rate of one IFA pink tablet (Rs.)</t>
  </si>
  <si>
    <t>Budget approved for IFA supplementation programme (Rs. Lakhs)</t>
  </si>
  <si>
    <t>Expenditure on the IFA  supplementation Programme (Rs. Lakhs)</t>
  </si>
  <si>
    <t>IFA LARGE (Blue)</t>
  </si>
  <si>
    <t>No. of IFA Blue tablets purchased</t>
  </si>
  <si>
    <t>No. of IFA Blue tablets distributed</t>
  </si>
  <si>
    <t>No. of IFA Blue tablest stock in hand</t>
  </si>
  <si>
    <t>Rate of one IFA Blue tablet (Rs.)</t>
  </si>
  <si>
    <t>IFA RED for pregnant, lactating and women of reproductive age</t>
  </si>
  <si>
    <t>No. of IFA Red tablets purchased</t>
  </si>
  <si>
    <t>No. of IFA Red tablets distributed</t>
  </si>
  <si>
    <t>No. of IFA Red tablest stock in hand</t>
  </si>
  <si>
    <t>Rate of one IFA Red tablet (Rs.)</t>
  </si>
  <si>
    <t>a) 6-59 months biweekly IFA</t>
  </si>
  <si>
    <t>b)5-9 years weekly IFA supplementation</t>
  </si>
  <si>
    <t>Adolescents 10-19 years monthly IFA supplementation</t>
  </si>
  <si>
    <t>c) Pregnant and Lactating women 180 IFA supplementation</t>
  </si>
  <si>
    <t>d) WRA weekly IFA supplementation</t>
  </si>
  <si>
    <t>Total number of ANMs in the district</t>
  </si>
  <si>
    <t>Number of ANMs having functional digital invasive hemoglobinometer</t>
  </si>
  <si>
    <t>Total number of RBSK-MHTs in the district</t>
  </si>
  <si>
    <t>Number of RBSK-MHTs having functional digital invaisve hemoglobinometer</t>
  </si>
  <si>
    <t>Vitamin A to be proposed for all under five children in the State/UT.  The formula is as below:</t>
  </si>
  <si>
    <t>Srikakulam</t>
  </si>
  <si>
    <t>Vizianangaram</t>
  </si>
  <si>
    <t>Visakhapatnam</t>
  </si>
  <si>
    <t>East Godavari</t>
  </si>
  <si>
    <t>West Godavari</t>
  </si>
  <si>
    <t>Krishna</t>
  </si>
  <si>
    <t>Guntur</t>
  </si>
  <si>
    <t>Prakasam</t>
  </si>
  <si>
    <t>Nellore</t>
  </si>
  <si>
    <t>Chithoor</t>
  </si>
  <si>
    <t>Kadapa</t>
  </si>
  <si>
    <t>Ananthapur</t>
  </si>
  <si>
    <t>Kurnool</t>
  </si>
  <si>
    <t>N</t>
  </si>
  <si>
    <t>Y</t>
  </si>
  <si>
    <t>60 ml</t>
  </si>
  <si>
    <t>2nd round Planning in March 2021</t>
  </si>
  <si>
    <t>Revat Laboratories Pvt. Ltd</t>
  </si>
  <si>
    <t>JD (CH&amp;I)</t>
  </si>
  <si>
    <t>7702204847, jdchichfwap@gmail.com</t>
  </si>
  <si>
    <t>Name of Nodal Officer Implementing IDCF
Email:jdchichfwap@gmail.cm
Phone:</t>
  </si>
  <si>
    <r>
      <t>Report data till end of the Q3 or Q4 of 2020-21 (</t>
    </r>
    <r>
      <rPr>
        <b/>
        <sz val="12"/>
        <color rgb="FFFF0000"/>
        <rFont val="Calibri"/>
        <family val="2"/>
        <scheme val="minor"/>
      </rPr>
      <t>April to November 2020</t>
    </r>
    <r>
      <rPr>
        <b/>
        <sz val="12"/>
        <color indexed="8"/>
        <rFont val="Calibri"/>
        <family val="2"/>
        <scheme val="minor"/>
      </rPr>
      <t>) as applicable</t>
    </r>
  </si>
  <si>
    <t xml:space="preserve">Srikakulam </t>
  </si>
  <si>
    <t>Rajiv Institute of Medical Sciences (RIMS)</t>
  </si>
  <si>
    <t>Vizianagaram</t>
  </si>
  <si>
    <t>District Hospital, Vizianagaram</t>
  </si>
  <si>
    <t>KGH</t>
  </si>
  <si>
    <t>East
 Godavari</t>
  </si>
  <si>
    <t>GGH / Kakinada</t>
  </si>
  <si>
    <t>Eluru, District Hospital</t>
  </si>
  <si>
    <t>Old Govt,General Hospital, Vijayawada</t>
  </si>
  <si>
    <t>Guntur General Hospital</t>
  </si>
  <si>
    <t>RIMS</t>
  </si>
  <si>
    <t xml:space="preserve">Nellore </t>
  </si>
  <si>
    <t>RSP</t>
  </si>
  <si>
    <t xml:space="preserve">Chittor </t>
  </si>
  <si>
    <t>SVRR, Thirupathi</t>
  </si>
  <si>
    <t>GGH</t>
  </si>
  <si>
    <t>GGH, Kurnool</t>
  </si>
  <si>
    <t>CHC, Seethampet ITDA hospital</t>
  </si>
  <si>
    <t>Area Hospital, Parvathipuram</t>
  </si>
  <si>
    <t>AH, Paderu (Tribal)</t>
  </si>
  <si>
    <t>E.G.Distrct.</t>
  </si>
  <si>
    <t>Area Hospital, Rampachodavaram, (T)</t>
  </si>
  <si>
    <t>CHC - Kunavaram Date: 26-11-2018 to till date</t>
  </si>
  <si>
    <t>Medical College</t>
  </si>
  <si>
    <t>24.12.2012</t>
  </si>
  <si>
    <t>Seethampet ITDA hospital</t>
  </si>
  <si>
    <t>AH</t>
  </si>
  <si>
    <t>01.01.2013</t>
  </si>
  <si>
    <t>District Hospital - Vizinangaram</t>
  </si>
  <si>
    <t>DH</t>
  </si>
  <si>
    <t>23.02.2013</t>
  </si>
  <si>
    <t>Parvathipuram</t>
  </si>
  <si>
    <t>14.02.2013</t>
  </si>
  <si>
    <t>King George Hospital</t>
  </si>
  <si>
    <t>12.10.2012</t>
  </si>
  <si>
    <t>Paderu ITDA (tribal) hospital</t>
  </si>
  <si>
    <t>22.11.2012</t>
  </si>
  <si>
    <t>Government General Hospital,Kakinada</t>
  </si>
  <si>
    <t>03.01.2013</t>
  </si>
  <si>
    <t>Rampachodavaram ITDA hospital</t>
  </si>
  <si>
    <t>18.11.2012</t>
  </si>
  <si>
    <t>West  Godavari</t>
  </si>
  <si>
    <t>DH,Eluru</t>
  </si>
  <si>
    <t>05.02.2013</t>
  </si>
  <si>
    <t>GGH,Vijayawada</t>
  </si>
  <si>
    <t>03.03.2013</t>
  </si>
  <si>
    <t>14.11.2012</t>
  </si>
  <si>
    <t xml:space="preserve">Prakasam </t>
  </si>
  <si>
    <t>RIMS - Ongole</t>
  </si>
  <si>
    <t>16.01.2013</t>
  </si>
  <si>
    <t>RSP - Nellore</t>
  </si>
  <si>
    <t>01.12.2012</t>
  </si>
  <si>
    <t>Chittoor</t>
  </si>
  <si>
    <t>02.01.2013</t>
  </si>
  <si>
    <t>RIMS - Kadapa</t>
  </si>
  <si>
    <t>15.12.2012</t>
  </si>
  <si>
    <t>Anathapur</t>
  </si>
  <si>
    <t>GGH - Ananthapur</t>
  </si>
  <si>
    <t>05.10.2012</t>
  </si>
  <si>
    <t>GGH - Kurnool</t>
  </si>
  <si>
    <t>20.11.2012</t>
  </si>
  <si>
    <t>CHC - Kunavaram</t>
  </si>
  <si>
    <t>CHC</t>
  </si>
  <si>
    <t>01.08.2018</t>
  </si>
  <si>
    <t>Rs. 2.33</t>
  </si>
  <si>
    <t>100 tablets @ Rs.14</t>
  </si>
  <si>
    <t>Rs.2.33</t>
  </si>
  <si>
    <t xml:space="preserve">Narsipatnam (Yet to Operationalize </t>
  </si>
  <si>
    <t xml:space="preserve">Chintur (Yet to Operationalize </t>
  </si>
  <si>
    <t>Jangareddy Gudem (Yet to Operationalize )</t>
  </si>
  <si>
    <t>Districts</t>
  </si>
  <si>
    <t>Name of Nodal Officer Implementing NDD: Sri. G. Srinivasulu, SNO, RBSK
Email:rbsk.andhrapradesh@gmail.com
Phone:9030344449</t>
  </si>
  <si>
    <t>Rs. 0.21</t>
  </si>
  <si>
    <t>352.80 Lakhs</t>
  </si>
  <si>
    <t>Rs. 0.19</t>
  </si>
  <si>
    <t>No. of children 37 – 59 months</t>
  </si>
  <si>
    <t>Rajam</t>
  </si>
  <si>
    <t>Anakapalli</t>
  </si>
  <si>
    <t>Rajahmundry</t>
  </si>
  <si>
    <t>Amalapuram</t>
  </si>
  <si>
    <t>Ramachndrapuram</t>
  </si>
  <si>
    <t>Tanuku</t>
  </si>
  <si>
    <t>Tadepalligudem</t>
  </si>
  <si>
    <t>Machilipatnam</t>
  </si>
  <si>
    <t>Nuziveedu</t>
  </si>
  <si>
    <t>Gudivada</t>
  </si>
  <si>
    <t>Tenali</t>
  </si>
  <si>
    <t>Bapatla</t>
  </si>
  <si>
    <t>Narasaraopet</t>
  </si>
  <si>
    <t>Markapur</t>
  </si>
  <si>
    <t>Chirala</t>
  </si>
  <si>
    <t>Kandukur</t>
  </si>
  <si>
    <t>Atmakur</t>
  </si>
  <si>
    <t>Guduru</t>
  </si>
  <si>
    <t>Kavali</t>
  </si>
  <si>
    <t>Madanapalli</t>
  </si>
  <si>
    <t>Kuppam</t>
  </si>
  <si>
    <t>Srikalahasthi</t>
  </si>
  <si>
    <t>Palamaneru</t>
  </si>
  <si>
    <t>Nagiri</t>
  </si>
  <si>
    <t>Proddutur</t>
  </si>
  <si>
    <t>Pulivendula</t>
  </si>
  <si>
    <t>Hindupur</t>
  </si>
  <si>
    <t>Kadiri</t>
  </si>
  <si>
    <t>Guntakal</t>
  </si>
  <si>
    <t>Nandyala</t>
  </si>
  <si>
    <t>Adoni</t>
  </si>
  <si>
    <t>Area Hospital</t>
  </si>
  <si>
    <t>District Hospital</t>
  </si>
  <si>
    <t>DH - Tekkali</t>
  </si>
  <si>
    <t>AH -Palakonda</t>
  </si>
  <si>
    <t>Kotturu</t>
  </si>
  <si>
    <t>Pathapatnam</t>
  </si>
  <si>
    <t>Bhadragiri</t>
  </si>
  <si>
    <t>Kurupam</t>
  </si>
  <si>
    <t>Chinamerangi</t>
  </si>
  <si>
    <t>Saluru</t>
  </si>
  <si>
    <t>Araku Valley</t>
  </si>
  <si>
    <t>AH- Araku</t>
  </si>
  <si>
    <t>Chintapally</t>
  </si>
  <si>
    <t>Munchingput</t>
  </si>
  <si>
    <t>Addateegala</t>
  </si>
  <si>
    <t>Y. Ramavaram</t>
  </si>
  <si>
    <t>Polavaram</t>
  </si>
  <si>
    <t>Buttaigudem</t>
  </si>
  <si>
    <t>Macharla</t>
  </si>
  <si>
    <t>Yarragondapalem</t>
  </si>
  <si>
    <t>Y. Palem</t>
  </si>
  <si>
    <t>Velugodu</t>
  </si>
  <si>
    <t>Dornala</t>
  </si>
  <si>
    <t>Sundipenta</t>
  </si>
  <si>
    <t>Community Health Centre</t>
  </si>
</sst>
</file>

<file path=xl/styles.xml><?xml version="1.0" encoding="utf-8"?>
<styleSheet xmlns="http://schemas.openxmlformats.org/spreadsheetml/2006/main">
  <numFmts count="10">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 numFmtId="168" formatCode="[$-809]General"/>
    <numFmt numFmtId="169" formatCode="0.0%"/>
    <numFmt numFmtId="170" formatCode="_(* #,##0.00000_);_(* \(#,##0.00000\);_(* &quot;-&quot;?????_);_(@_)"/>
  </numFmts>
  <fonts count="74">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4"/>
      <color theme="1"/>
      <name val="Calibri"/>
      <family val="2"/>
      <scheme val="minor"/>
    </font>
    <font>
      <i/>
      <sz val="11"/>
      <color rgb="FF000000"/>
      <name val="Calibri"/>
      <family val="2"/>
    </font>
    <font>
      <b/>
      <sz val="12"/>
      <color theme="1"/>
      <name val="Calibri"/>
      <family val="2"/>
      <scheme val="minor"/>
    </font>
    <font>
      <sz val="11"/>
      <color rgb="FF000000"/>
      <name val="Calibri"/>
      <family val="2"/>
      <scheme val="minor"/>
    </font>
    <font>
      <sz val="10"/>
      <name val="Arial"/>
      <family val="2"/>
    </font>
    <font>
      <sz val="11"/>
      <color indexed="8"/>
      <name val="Calibri"/>
      <family val="2"/>
    </font>
    <font>
      <u/>
      <sz val="11"/>
      <color indexed="12"/>
      <name val="Calibri"/>
      <family val="2"/>
      <scheme val="minor"/>
    </font>
    <font>
      <sz val="11"/>
      <color rgb="FF000000"/>
      <name val="Calibri"/>
      <family val="2"/>
    </font>
    <font>
      <u/>
      <sz val="10"/>
      <color indexed="12"/>
      <name val="Arial"/>
      <family val="2"/>
    </font>
    <font>
      <u/>
      <sz val="11"/>
      <color indexed="12"/>
      <name val="Arial Narrow"/>
      <family val="2"/>
    </font>
    <font>
      <sz val="12"/>
      <name val="Arial Narrow"/>
      <family val="2"/>
    </font>
    <font>
      <sz val="11"/>
      <color theme="1"/>
      <name val="Calibri"/>
      <family val="2"/>
    </font>
    <font>
      <sz val="10"/>
      <color indexed="8"/>
      <name val="Arial"/>
      <family val="2"/>
    </font>
    <font>
      <b/>
      <sz val="11"/>
      <color rgb="FF000000"/>
      <name val="Calibri"/>
      <family val="2"/>
      <scheme val="minor"/>
    </font>
    <font>
      <sz val="11"/>
      <name val="Calibri"/>
      <family val="2"/>
      <scheme val="minor"/>
    </font>
    <font>
      <u/>
      <sz val="12.65"/>
      <color theme="10"/>
      <name val="Calibri"/>
      <family val="2"/>
    </font>
    <font>
      <b/>
      <sz val="11"/>
      <name val="Calibri"/>
      <family val="2"/>
      <scheme val="minor"/>
    </font>
    <font>
      <b/>
      <sz val="12"/>
      <color indexed="8"/>
      <name val="Calibri"/>
      <family val="2"/>
      <scheme val="minor"/>
    </font>
    <font>
      <sz val="12"/>
      <color theme="1"/>
      <name val="Calibri"/>
      <family val="2"/>
      <scheme val="minor"/>
    </font>
    <font>
      <b/>
      <sz val="12"/>
      <name val="Calibri"/>
      <family val="2"/>
      <scheme val="minor"/>
    </font>
    <font>
      <b/>
      <i/>
      <sz val="11"/>
      <color theme="1"/>
      <name val="Calibri"/>
      <family val="2"/>
      <scheme val="minor"/>
    </font>
    <font>
      <b/>
      <sz val="10"/>
      <name val="Arial"/>
      <family val="2"/>
    </font>
    <font>
      <b/>
      <sz val="10"/>
      <color theme="1"/>
      <name val="Arial"/>
      <family val="2"/>
    </font>
    <font>
      <b/>
      <sz val="16"/>
      <color theme="1"/>
      <name val="Calibri"/>
      <family val="2"/>
      <scheme val="minor"/>
    </font>
    <font>
      <sz val="14"/>
      <name val="Calibri"/>
      <family val="2"/>
    </font>
    <font>
      <b/>
      <sz val="14"/>
      <name val="Calibri"/>
      <family val="2"/>
    </font>
    <font>
      <sz val="12"/>
      <name val="Calibri"/>
      <family val="2"/>
    </font>
    <font>
      <b/>
      <sz val="12"/>
      <name val="Calibri"/>
      <family val="2"/>
    </font>
    <font>
      <b/>
      <sz val="11"/>
      <color rgb="FFFF0000"/>
      <name val="Calibri"/>
      <family val="2"/>
      <scheme val="minor"/>
    </font>
    <font>
      <b/>
      <i/>
      <sz val="11"/>
      <name val="Calibri"/>
      <family val="2"/>
      <scheme val="minor"/>
    </font>
    <font>
      <i/>
      <sz val="11"/>
      <name val="Calibri"/>
      <family val="2"/>
      <scheme val="minor"/>
    </font>
    <font>
      <b/>
      <sz val="11"/>
      <color theme="1"/>
      <name val="Arial"/>
      <family val="2"/>
    </font>
    <font>
      <sz val="11"/>
      <color theme="1"/>
      <name val="Arial"/>
      <family val="2"/>
    </font>
    <font>
      <b/>
      <sz val="10"/>
      <color theme="1"/>
      <name val="Calibri"/>
      <family val="2"/>
      <scheme val="minor"/>
    </font>
    <font>
      <u/>
      <sz val="10"/>
      <color theme="10"/>
      <name val="Arial"/>
      <family val="2"/>
    </font>
    <font>
      <b/>
      <sz val="7"/>
      <name val="Times New Roman"/>
      <family val="1"/>
    </font>
    <font>
      <u/>
      <sz val="9"/>
      <color theme="10"/>
      <name val="Arial"/>
      <family val="2"/>
    </font>
    <font>
      <sz val="4"/>
      <name val="Calibri"/>
      <family val="2"/>
    </font>
    <font>
      <b/>
      <sz val="11"/>
      <name val="Calibri"/>
      <family val="2"/>
    </font>
    <font>
      <sz val="11"/>
      <name val="Calibri"/>
      <family val="2"/>
    </font>
    <font>
      <sz val="7"/>
      <name val="Times New Roman"/>
      <family val="1"/>
    </font>
    <font>
      <b/>
      <i/>
      <sz val="11"/>
      <color theme="1"/>
      <name val="Arial"/>
      <family val="2"/>
    </font>
    <font>
      <b/>
      <sz val="12"/>
      <color rgb="FFFF0000"/>
      <name val="Calibri"/>
      <family val="2"/>
      <scheme val="minor"/>
    </font>
    <font>
      <sz val="9"/>
      <color theme="1"/>
      <name val="Calibri"/>
      <family val="2"/>
      <scheme val="minor"/>
    </font>
    <font>
      <sz val="14"/>
      <color theme="1"/>
      <name val="Calibri"/>
      <family val="2"/>
      <scheme val="minor"/>
    </font>
    <font>
      <b/>
      <sz val="14"/>
      <color rgb="FFFF0000"/>
      <name val="Calibri"/>
      <family val="2"/>
      <scheme val="minor"/>
    </font>
    <font>
      <sz val="12"/>
      <name val="Calibri"/>
      <family val="2"/>
      <scheme val="minor"/>
    </font>
    <font>
      <b/>
      <sz val="14"/>
      <name val="Calibri"/>
      <family val="2"/>
      <scheme val="minor"/>
    </font>
    <font>
      <sz val="14"/>
      <name val="Calibri"/>
      <family val="2"/>
      <scheme val="minor"/>
    </font>
    <font>
      <sz val="12"/>
      <color theme="1"/>
      <name val="Arial"/>
      <family val="2"/>
    </font>
    <font>
      <sz val="12"/>
      <color rgb="FF000000"/>
      <name val="Calibri"/>
      <family val="2"/>
    </font>
    <font>
      <sz val="10"/>
      <color rgb="FF000000"/>
      <name val="Calibri"/>
      <family val="2"/>
    </font>
    <font>
      <sz val="10"/>
      <color theme="1"/>
      <name val="Arial"/>
      <family val="2"/>
    </font>
    <font>
      <sz val="12"/>
      <color rgb="FF000000"/>
      <name val="Arial"/>
      <family val="2"/>
    </font>
    <font>
      <sz val="12"/>
      <name val="Arial"/>
      <family val="2"/>
    </font>
    <font>
      <b/>
      <sz val="12"/>
      <color theme="1"/>
      <name val="Arial"/>
      <family val="2"/>
    </font>
  </fonts>
  <fills count="60">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14999847407452621"/>
        <bgColor indexed="64"/>
      </patternFill>
    </fill>
    <fill>
      <patternFill patternType="solid">
        <fgColor theme="6" tint="0.59999389629810485"/>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rgb="FFFFFF00"/>
        <bgColor indexed="64"/>
      </patternFill>
    </fill>
    <fill>
      <patternFill patternType="solid">
        <fgColor indexed="43"/>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theme="1" tint="0.499984740745262"/>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79998168889431442"/>
        <bgColor indexed="64"/>
      </patternFill>
    </fill>
    <fill>
      <patternFill patternType="solid">
        <fgColor theme="7" tint="0.79998168889431442"/>
        <bgColor indexed="64"/>
      </patternFill>
    </fill>
    <fill>
      <patternFill patternType="solid">
        <fgColor theme="9" tint="0.39997558519241921"/>
        <bgColor indexed="64"/>
      </patternFill>
    </fill>
    <fill>
      <patternFill patternType="solid">
        <fgColor theme="1"/>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5" tint="0.39997558519241921"/>
        <bgColor indexed="64"/>
      </patternFill>
    </fill>
    <fill>
      <patternFill patternType="solid">
        <fgColor rgb="FF00B050"/>
        <bgColor indexed="64"/>
      </patternFill>
    </fill>
    <fill>
      <patternFill patternType="solid">
        <fgColor theme="3" tint="0.79998168889431442"/>
        <bgColor indexed="64"/>
      </patternFill>
    </fill>
    <fill>
      <patternFill patternType="solid">
        <fgColor rgb="FFFF0000"/>
        <bgColor indexed="64"/>
      </patternFill>
    </fill>
    <fill>
      <patternFill patternType="solid">
        <fgColor rgb="FFD8D8D8"/>
        <bgColor indexed="64"/>
      </patternFill>
    </fill>
    <fill>
      <patternFill patternType="solid">
        <fgColor rgb="FFFFFFFF"/>
        <bgColor indexed="64"/>
      </patternFill>
    </fill>
  </fills>
  <borders count="3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000000"/>
      </right>
      <top style="medium">
        <color rgb="FFCCCCCC"/>
      </top>
      <bottom style="medium">
        <color rgb="FF000000"/>
      </bottom>
      <diagonal/>
    </border>
    <border>
      <left style="medium">
        <color rgb="FFCCCCCC"/>
      </left>
      <right style="medium">
        <color rgb="FFCCCCCC"/>
      </right>
      <top style="medium">
        <color rgb="FFCCCCCC"/>
      </top>
      <bottom style="medium">
        <color rgb="FF000000"/>
      </bottom>
      <diagonal/>
    </border>
  </borders>
  <cellStyleXfs count="170">
    <xf numFmtId="0" fontId="0" fillId="0" borderId="0"/>
    <xf numFmtId="9" fontId="1" fillId="0" borderId="0" applyFont="0" applyFill="0" applyBorder="0" applyAlignment="0" applyProtection="0"/>
    <xf numFmtId="0" fontId="1" fillId="9" borderId="0" applyNumberFormat="0" applyBorder="0" applyAlignment="0" applyProtection="0"/>
    <xf numFmtId="0" fontId="1" fillId="13" borderId="0" applyNumberFormat="0" applyBorder="0" applyAlignment="0" applyProtection="0"/>
    <xf numFmtId="0" fontId="1" fillId="17" borderId="0" applyNumberFormat="0" applyBorder="0" applyAlignment="0" applyProtection="0"/>
    <xf numFmtId="0" fontId="1" fillId="21" borderId="0" applyNumberFormat="0" applyBorder="0" applyAlignment="0" applyProtection="0"/>
    <xf numFmtId="0" fontId="1" fillId="25" borderId="0" applyNumberFormat="0" applyBorder="0" applyAlignment="0" applyProtection="0"/>
    <xf numFmtId="0" fontId="1" fillId="29" borderId="0" applyNumberFormat="0" applyBorder="0" applyAlignment="0" applyProtection="0"/>
    <xf numFmtId="0" fontId="1" fillId="10" borderId="0" applyNumberFormat="0" applyBorder="0" applyAlignment="0" applyProtection="0"/>
    <xf numFmtId="0" fontId="1" fillId="14" borderId="0" applyNumberFormat="0" applyBorder="0" applyAlignment="0" applyProtection="0"/>
    <xf numFmtId="0" fontId="1" fillId="18" borderId="0" applyNumberFormat="0" applyBorder="0" applyAlignment="0" applyProtection="0"/>
    <xf numFmtId="0" fontId="1" fillId="22" borderId="0" applyNumberFormat="0" applyBorder="0" applyAlignment="0" applyProtection="0"/>
    <xf numFmtId="0" fontId="1" fillId="26" borderId="0" applyNumberFormat="0" applyBorder="0" applyAlignment="0" applyProtection="0"/>
    <xf numFmtId="0" fontId="1" fillId="30" borderId="0" applyNumberFormat="0" applyBorder="0" applyAlignment="0" applyProtection="0"/>
    <xf numFmtId="0" fontId="17" fillId="11" borderId="0" applyNumberFormat="0" applyBorder="0" applyAlignment="0" applyProtection="0"/>
    <xf numFmtId="0" fontId="17" fillId="15" borderId="0" applyNumberFormat="0" applyBorder="0" applyAlignment="0" applyProtection="0"/>
    <xf numFmtId="0" fontId="17" fillId="19" borderId="0" applyNumberFormat="0" applyBorder="0" applyAlignment="0" applyProtection="0"/>
    <xf numFmtId="0" fontId="17" fillId="23" borderId="0" applyNumberFormat="0" applyBorder="0" applyAlignment="0" applyProtection="0"/>
    <xf numFmtId="0" fontId="17" fillId="27" borderId="0" applyNumberFormat="0" applyBorder="0" applyAlignment="0" applyProtection="0"/>
    <xf numFmtId="0" fontId="17" fillId="31" borderId="0" applyNumberFormat="0" applyBorder="0" applyAlignment="0" applyProtection="0"/>
    <xf numFmtId="0" fontId="17" fillId="8" borderId="0" applyNumberFormat="0" applyBorder="0" applyAlignment="0" applyProtection="0"/>
    <xf numFmtId="0" fontId="17" fillId="12" borderId="0" applyNumberFormat="0" applyBorder="0" applyAlignment="0" applyProtection="0"/>
    <xf numFmtId="0" fontId="17" fillId="16" borderId="0" applyNumberFormat="0" applyBorder="0" applyAlignment="0" applyProtection="0"/>
    <xf numFmtId="0" fontId="17" fillId="20" borderId="0" applyNumberFormat="0" applyBorder="0" applyAlignment="0" applyProtection="0"/>
    <xf numFmtId="0" fontId="17" fillId="24" borderId="0" applyNumberFormat="0" applyBorder="0" applyAlignment="0" applyProtection="0"/>
    <xf numFmtId="0" fontId="17" fillId="28" borderId="0" applyNumberFormat="0" applyBorder="0" applyAlignment="0" applyProtection="0"/>
    <xf numFmtId="0" fontId="7" fillId="3" borderId="0" applyNumberFormat="0" applyBorder="0" applyAlignment="0" applyProtection="0"/>
    <xf numFmtId="0" fontId="11" fillId="6" borderId="4" applyNumberFormat="0" applyAlignment="0" applyProtection="0"/>
    <xf numFmtId="0" fontId="13" fillId="7" borderId="7" applyNumberFormat="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0" fontId="23" fillId="0" borderId="0" applyFont="0" applyFill="0" applyBorder="0" applyAlignment="0" applyProtection="0"/>
    <xf numFmtId="43" fontId="23" fillId="0" borderId="0" applyFont="0" applyFill="0" applyBorder="0" applyAlignment="0" applyProtection="0"/>
    <xf numFmtId="0" fontId="23" fillId="0" borderId="0" applyFont="0" applyFill="0" applyBorder="0" applyAlignment="0" applyProtection="0"/>
    <xf numFmtId="164" fontId="1" fillId="0" borderId="0" applyFont="0" applyFill="0" applyBorder="0" applyAlignment="0" applyProtection="0"/>
    <xf numFmtId="165" fontId="23" fillId="0" borderId="0" applyFont="0" applyFill="0" applyBorder="0" applyAlignment="0" applyProtection="0"/>
    <xf numFmtId="165" fontId="23" fillId="0" borderId="0" applyFont="0" applyFill="0" applyBorder="0" applyAlignment="0" applyProtection="0"/>
    <xf numFmtId="166" fontId="1" fillId="0" borderId="0" applyFont="0" applyFill="0" applyBorder="0" applyAlignment="0" applyProtection="0"/>
    <xf numFmtId="43" fontId="22" fillId="0" borderId="0" applyFont="0" applyFill="0" applyBorder="0" applyAlignment="0" applyProtection="0"/>
    <xf numFmtId="164" fontId="23"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164" fontId="1" fillId="0" borderId="0" applyFont="0" applyFill="0" applyBorder="0" applyAlignment="0" applyProtection="0"/>
    <xf numFmtId="43" fontId="1"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7"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3" fillId="0" borderId="0" applyFont="0" applyFill="0" applyBorder="0" applyAlignment="0" applyProtection="0"/>
    <xf numFmtId="0" fontId="23"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2" fillId="0" borderId="0" applyFont="0" applyFill="0" applyBorder="0" applyAlignment="0" applyProtection="0"/>
    <xf numFmtId="43" fontId="23" fillId="0" borderId="0" applyFont="0" applyFill="0" applyBorder="0" applyAlignment="0" applyProtection="0"/>
    <xf numFmtId="43" fontId="22" fillId="0" borderId="0" applyFont="0" applyFill="0" applyBorder="0" applyAlignment="0" applyProtection="0"/>
    <xf numFmtId="0" fontId="22" fillId="0" borderId="0" applyFont="0" applyFill="0" applyBorder="0" applyAlignment="0" applyProtection="0"/>
    <xf numFmtId="43" fontId="23"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2" fillId="0" borderId="0" applyFont="0" applyFill="0" applyBorder="0" applyAlignment="0" applyProtection="0"/>
    <xf numFmtId="0" fontId="24" fillId="0" borderId="0" applyNumberFormat="0" applyFill="0" applyBorder="0" applyAlignment="0" applyProtection="0">
      <alignment horizontal="left" indent="1"/>
    </xf>
    <xf numFmtId="44" fontId="22" fillId="0" borderId="0" applyFont="0" applyFill="0" applyBorder="0" applyAlignment="0" applyProtection="0"/>
    <xf numFmtId="167" fontId="1" fillId="0" borderId="0" applyFont="0" applyFill="0" applyBorder="0" applyAlignment="0" applyProtection="0"/>
    <xf numFmtId="168" fontId="25" fillId="0" borderId="0"/>
    <xf numFmtId="0" fontId="15" fillId="0" borderId="0" applyNumberFormat="0" applyFill="0" applyBorder="0" applyAlignment="0" applyProtection="0"/>
    <xf numFmtId="0" fontId="6" fillId="2" borderId="0" applyNumberFormat="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26" fillId="0" borderId="0" applyNumberFormat="0" applyFill="0" applyBorder="0" applyAlignment="0" applyProtection="0">
      <alignment vertical="top"/>
      <protection locked="0"/>
    </xf>
    <xf numFmtId="0" fontId="27" fillId="0" borderId="0" applyNumberFormat="0" applyFill="0" applyBorder="0" applyAlignment="0" applyProtection="0"/>
    <xf numFmtId="0" fontId="9" fillId="5" borderId="4" applyNumberFormat="0" applyAlignment="0" applyProtection="0"/>
    <xf numFmtId="0" fontId="12" fillId="0" borderId="6" applyNumberFormat="0" applyFill="0" applyAlignment="0" applyProtection="0"/>
    <xf numFmtId="0" fontId="8" fillId="4" borderId="0" applyNumberFormat="0" applyBorder="0" applyAlignment="0" applyProtection="0"/>
    <xf numFmtId="0" fontId="22" fillId="0" borderId="0"/>
    <xf numFmtId="0" fontId="22" fillId="0" borderId="0"/>
    <xf numFmtId="0" fontId="22" fillId="0" borderId="0"/>
    <xf numFmtId="0" fontId="22" fillId="0" borderId="0"/>
    <xf numFmtId="0" fontId="22" fillId="0" borderId="0">
      <alignment vertical="top"/>
    </xf>
    <xf numFmtId="0" fontId="22" fillId="0" borderId="0"/>
    <xf numFmtId="0" fontId="22" fillId="0" borderId="0"/>
    <xf numFmtId="0" fontId="22" fillId="0" borderId="0"/>
    <xf numFmtId="0" fontId="22" fillId="0" borderId="0"/>
    <xf numFmtId="0" fontId="22" fillId="0" borderId="0"/>
    <xf numFmtId="0" fontId="22" fillId="0" borderId="0">
      <alignment vertical="top"/>
    </xf>
    <xf numFmtId="0" fontId="22" fillId="0" borderId="0">
      <alignment vertical="top"/>
    </xf>
    <xf numFmtId="0" fontId="22" fillId="0" borderId="0">
      <alignment vertical="top"/>
    </xf>
    <xf numFmtId="0" fontId="1" fillId="0" borderId="0"/>
    <xf numFmtId="0" fontId="1" fillId="0" borderId="0"/>
    <xf numFmtId="0" fontId="22" fillId="0" borderId="0"/>
    <xf numFmtId="0" fontId="28" fillId="0" borderId="0"/>
    <xf numFmtId="0" fontId="29" fillId="0" borderId="0"/>
    <xf numFmtId="0" fontId="22" fillId="0" borderId="0"/>
    <xf numFmtId="0" fontId="22" fillId="0" borderId="0">
      <alignment vertical="top"/>
    </xf>
    <xf numFmtId="0" fontId="1" fillId="0" borderId="0"/>
    <xf numFmtId="0" fontId="1" fillId="0" borderId="0"/>
    <xf numFmtId="0" fontId="22" fillId="0" borderId="0">
      <alignment vertical="top"/>
    </xf>
    <xf numFmtId="0" fontId="1" fillId="0" borderId="0"/>
    <xf numFmtId="0" fontId="22" fillId="0" borderId="0"/>
    <xf numFmtId="0" fontId="22" fillId="0" borderId="0"/>
    <xf numFmtId="0" fontId="22" fillId="0" borderId="0"/>
    <xf numFmtId="0" fontId="22" fillId="0" borderId="0">
      <alignment vertical="top"/>
    </xf>
    <xf numFmtId="0" fontId="1" fillId="0" borderId="0"/>
    <xf numFmtId="0" fontId="1" fillId="0" borderId="0"/>
    <xf numFmtId="0" fontId="1" fillId="0" borderId="0"/>
    <xf numFmtId="0" fontId="1" fillId="0" borderId="0"/>
    <xf numFmtId="0" fontId="1" fillId="0" borderId="0"/>
    <xf numFmtId="0" fontId="22" fillId="0" borderId="0"/>
    <xf numFmtId="0" fontId="23" fillId="0" borderId="0"/>
    <xf numFmtId="0" fontId="22" fillId="0" borderId="0"/>
    <xf numFmtId="0" fontId="22" fillId="0" borderId="0"/>
    <xf numFmtId="0" fontId="22" fillId="0" borderId="0"/>
    <xf numFmtId="0" fontId="22" fillId="0" borderId="0"/>
    <xf numFmtId="0" fontId="22" fillId="0" borderId="0"/>
    <xf numFmtId="0" fontId="1" fillId="0" borderId="0"/>
    <xf numFmtId="0" fontId="22" fillId="0" borderId="0">
      <alignment vertical="top"/>
    </xf>
    <xf numFmtId="0" fontId="22" fillId="0" borderId="0"/>
    <xf numFmtId="0" fontId="22" fillId="0" borderId="0">
      <alignment vertical="top"/>
    </xf>
    <xf numFmtId="0" fontId="1" fillId="0" borderId="0"/>
    <xf numFmtId="0" fontId="22" fillId="0" borderId="0"/>
    <xf numFmtId="0" fontId="22" fillId="0" borderId="0">
      <alignment vertical="top"/>
    </xf>
    <xf numFmtId="0" fontId="22" fillId="0" borderId="0"/>
    <xf numFmtId="0" fontId="22" fillId="0" borderId="0">
      <alignment vertical="top"/>
    </xf>
    <xf numFmtId="0" fontId="22" fillId="0" borderId="0"/>
    <xf numFmtId="0" fontId="22" fillId="0" borderId="0"/>
    <xf numFmtId="0" fontId="22" fillId="0" borderId="0"/>
    <xf numFmtId="0" fontId="22" fillId="0" borderId="0"/>
    <xf numFmtId="0" fontId="10" fillId="6" borderId="5" applyNumberFormat="0" applyAlignment="0" applyProtection="0"/>
    <xf numFmtId="9" fontId="22" fillId="0" borderId="0" applyFont="0" applyFill="0" applyBorder="0" applyAlignment="0" applyProtection="0"/>
    <xf numFmtId="9" fontId="23" fillId="0" borderId="0" applyFont="0" applyFill="0" applyBorder="0" applyAlignment="0" applyProtection="0"/>
    <xf numFmtId="0" fontId="30" fillId="0" borderId="0">
      <alignment vertical="top"/>
    </xf>
    <xf numFmtId="0" fontId="2" fillId="0" borderId="0" applyNumberFormat="0" applyFill="0" applyBorder="0" applyAlignment="0" applyProtection="0"/>
    <xf numFmtId="0" fontId="16" fillId="0" borderId="8" applyNumberFormat="0" applyFill="0" applyAlignment="0" applyProtection="0"/>
    <xf numFmtId="0" fontId="14" fillId="0" borderId="0" applyNumberFormat="0" applyFill="0" applyBorder="0" applyAlignment="0" applyProtection="0"/>
    <xf numFmtId="0" fontId="22" fillId="37" borderId="0"/>
    <xf numFmtId="0" fontId="33" fillId="0" borderId="0" applyNumberFormat="0" applyFill="0" applyBorder="0" applyAlignment="0" applyProtection="0">
      <alignment vertical="top"/>
      <protection locked="0"/>
    </xf>
  </cellStyleXfs>
  <cellXfs count="521">
    <xf numFmtId="0" fontId="0" fillId="0" borderId="0" xfId="0"/>
    <xf numFmtId="0" fontId="0" fillId="0" borderId="0" xfId="0" applyAlignment="1">
      <alignment vertical="center"/>
    </xf>
    <xf numFmtId="0" fontId="0" fillId="0" borderId="0" xfId="0" applyAlignment="1">
      <alignment horizontal="center" vertical="center"/>
    </xf>
    <xf numFmtId="0" fontId="16" fillId="33" borderId="9" xfId="0" applyFont="1" applyFill="1" applyBorder="1" applyAlignment="1">
      <alignment horizontal="center" vertical="center" wrapText="1"/>
    </xf>
    <xf numFmtId="0" fontId="0" fillId="0" borderId="9" xfId="0" applyBorder="1" applyAlignment="1">
      <alignment horizontal="center" vertical="center"/>
    </xf>
    <xf numFmtId="0" fontId="21" fillId="32" borderId="9" xfId="0" applyFont="1" applyFill="1" applyBorder="1" applyAlignment="1">
      <alignment vertical="center" wrapText="1"/>
    </xf>
    <xf numFmtId="0" fontId="0" fillId="32" borderId="9" xfId="0" applyFill="1" applyBorder="1" applyAlignment="1">
      <alignment vertical="center" wrapText="1"/>
    </xf>
    <xf numFmtId="0" fontId="0" fillId="0" borderId="9" xfId="0" applyBorder="1" applyAlignment="1">
      <alignment vertical="center"/>
    </xf>
    <xf numFmtId="0" fontId="16" fillId="0" borderId="9" xfId="0" applyFont="1" applyBorder="1" applyAlignment="1">
      <alignment vertical="center"/>
    </xf>
    <xf numFmtId="0" fontId="0" fillId="0" borderId="9" xfId="0" applyFill="1" applyBorder="1" applyAlignment="1">
      <alignment vertical="center"/>
    </xf>
    <xf numFmtId="0" fontId="0" fillId="36" borderId="9" xfId="0" applyFill="1" applyBorder="1" applyAlignment="1">
      <alignment vertical="center"/>
    </xf>
    <xf numFmtId="0" fontId="0" fillId="0" borderId="0" xfId="0" applyFont="1"/>
    <xf numFmtId="0" fontId="16" fillId="0" borderId="0" xfId="0" applyFont="1" applyAlignment="1">
      <alignment horizontal="left"/>
    </xf>
    <xf numFmtId="0" fontId="31" fillId="40" borderId="13" xfId="0" applyFont="1" applyFill="1" applyBorder="1" applyAlignment="1">
      <alignment horizontal="center" vertical="center" wrapText="1"/>
    </xf>
    <xf numFmtId="0" fontId="16" fillId="0" borderId="10" xfId="0" applyFont="1" applyBorder="1" applyAlignment="1">
      <alignment vertical="top"/>
    </xf>
    <xf numFmtId="0" fontId="16" fillId="0" borderId="11" xfId="0" applyFont="1" applyBorder="1" applyAlignment="1">
      <alignment vertical="top"/>
    </xf>
    <xf numFmtId="0" fontId="16" fillId="0" borderId="12" xfId="0" applyFont="1" applyBorder="1" applyAlignment="1">
      <alignment vertical="top"/>
    </xf>
    <xf numFmtId="0" fontId="0" fillId="0" borderId="9" xfId="0" applyFont="1" applyFill="1" applyBorder="1" applyAlignment="1">
      <alignment horizontal="center" vertical="top" wrapText="1"/>
    </xf>
    <xf numFmtId="0" fontId="0" fillId="32" borderId="9" xfId="118" applyFont="1" applyFill="1" applyBorder="1" applyAlignment="1">
      <alignment vertical="center" wrapText="1"/>
    </xf>
    <xf numFmtId="0" fontId="0" fillId="0" borderId="9"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32" borderId="9" xfId="118" applyFont="1" applyFill="1" applyBorder="1" applyAlignment="1"/>
    <xf numFmtId="0" fontId="0" fillId="32" borderId="9" xfId="0" applyFont="1" applyFill="1" applyBorder="1" applyAlignment="1">
      <alignment horizontal="center" vertical="center" wrapText="1"/>
    </xf>
    <xf numFmtId="0" fontId="16" fillId="36" borderId="9" xfId="0" applyFont="1" applyFill="1" applyBorder="1" applyAlignment="1">
      <alignment horizontal="center" vertical="center"/>
    </xf>
    <xf numFmtId="0" fontId="16" fillId="0" borderId="10" xfId="0" applyFont="1" applyFill="1" applyBorder="1" applyAlignment="1">
      <alignment vertical="top"/>
    </xf>
    <xf numFmtId="0" fontId="16" fillId="0" borderId="11" xfId="0" applyFont="1" applyFill="1" applyBorder="1" applyAlignment="1">
      <alignment vertical="top"/>
    </xf>
    <xf numFmtId="0" fontId="16" fillId="0" borderId="12" xfId="0" applyFont="1" applyFill="1" applyBorder="1" applyAlignment="1">
      <alignment vertical="top"/>
    </xf>
    <xf numFmtId="0" fontId="0" fillId="32" borderId="9" xfId="0" applyFont="1" applyFill="1" applyBorder="1" applyAlignment="1">
      <alignment horizontal="left" vertical="center" wrapText="1"/>
    </xf>
    <xf numFmtId="0" fontId="16" fillId="36" borderId="9" xfId="0" applyFont="1" applyFill="1" applyBorder="1" applyAlignment="1">
      <alignment horizontal="center" vertical="top" wrapText="1"/>
    </xf>
    <xf numFmtId="0" fontId="16" fillId="0" borderId="0" xfId="0" applyFont="1" applyAlignment="1">
      <alignment wrapText="1"/>
    </xf>
    <xf numFmtId="0" fontId="0" fillId="0" borderId="0" xfId="0" applyFont="1" applyAlignment="1">
      <alignment horizontal="center"/>
    </xf>
    <xf numFmtId="0" fontId="16" fillId="0" borderId="15" xfId="0" applyFont="1" applyBorder="1" applyAlignment="1">
      <alignment vertical="center"/>
    </xf>
    <xf numFmtId="0" fontId="20" fillId="0" borderId="0" xfId="0" applyFont="1" applyBorder="1" applyAlignment="1">
      <alignment horizontal="center" vertical="center"/>
    </xf>
    <xf numFmtId="0" fontId="16" fillId="0" borderId="0" xfId="0" applyFont="1" applyBorder="1" applyAlignment="1">
      <alignment vertical="center"/>
    </xf>
    <xf numFmtId="0" fontId="34" fillId="38" borderId="9" xfId="0" applyFont="1" applyFill="1" applyBorder="1" applyAlignment="1">
      <alignment horizontal="center" vertical="center" wrapText="1"/>
    </xf>
    <xf numFmtId="0" fontId="34" fillId="39" borderId="9" xfId="0" applyFont="1" applyFill="1" applyBorder="1" applyAlignment="1">
      <alignment horizontal="center" vertical="center" wrapText="1"/>
    </xf>
    <xf numFmtId="0" fontId="16" fillId="43" borderId="10" xfId="0" applyFont="1" applyFill="1" applyBorder="1" applyAlignment="1">
      <alignment vertical="top"/>
    </xf>
    <xf numFmtId="0" fontId="16" fillId="43" borderId="11" xfId="0" applyFont="1" applyFill="1" applyBorder="1" applyAlignment="1">
      <alignment vertical="top"/>
    </xf>
    <xf numFmtId="0" fontId="16" fillId="43" borderId="12" xfId="0" applyFont="1" applyFill="1" applyBorder="1" applyAlignment="1">
      <alignment vertical="top"/>
    </xf>
    <xf numFmtId="0" fontId="0" fillId="43" borderId="9" xfId="0" applyFont="1" applyFill="1" applyBorder="1"/>
    <xf numFmtId="0" fontId="16" fillId="0" borderId="10" xfId="0" applyFont="1" applyBorder="1" applyAlignment="1">
      <alignment horizontal="center" vertical="center" wrapText="1"/>
    </xf>
    <xf numFmtId="0" fontId="32" fillId="32" borderId="9" xfId="0" applyFont="1" applyFill="1" applyBorder="1" applyAlignment="1">
      <alignment horizontal="left" vertical="center" wrapText="1"/>
    </xf>
    <xf numFmtId="0" fontId="0" fillId="32" borderId="9" xfId="0" applyFill="1" applyBorder="1" applyAlignment="1">
      <alignment horizontal="left" vertical="center" wrapText="1"/>
    </xf>
    <xf numFmtId="0" fontId="0" fillId="0" borderId="9" xfId="0" applyFont="1" applyFill="1" applyBorder="1" applyAlignment="1">
      <alignment horizontal="left" vertical="center" wrapText="1"/>
    </xf>
    <xf numFmtId="0" fontId="0" fillId="0" borderId="9" xfId="0" applyFont="1" applyBorder="1"/>
    <xf numFmtId="169" fontId="0" fillId="36" borderId="9" xfId="1" applyNumberFormat="1" applyFont="1" applyFill="1" applyBorder="1"/>
    <xf numFmtId="0" fontId="0" fillId="0" borderId="9" xfId="0" applyFont="1" applyBorder="1" applyAlignment="1">
      <alignment horizontal="center" vertical="center"/>
    </xf>
    <xf numFmtId="0" fontId="0" fillId="44" borderId="9" xfId="0" applyFont="1" applyFill="1" applyBorder="1" applyAlignment="1">
      <alignment horizontal="center" vertical="center"/>
    </xf>
    <xf numFmtId="0" fontId="16" fillId="32" borderId="9" xfId="0" applyFont="1" applyFill="1" applyBorder="1" applyAlignment="1">
      <alignment vertical="top" wrapText="1"/>
    </xf>
    <xf numFmtId="0" fontId="16" fillId="0" borderId="9" xfId="0" applyFont="1" applyFill="1" applyBorder="1" applyAlignment="1">
      <alignment vertical="top" wrapText="1"/>
    </xf>
    <xf numFmtId="0" fontId="16" fillId="0" borderId="9" xfId="0" applyFont="1" applyBorder="1" applyAlignment="1">
      <alignment vertical="top" wrapText="1"/>
    </xf>
    <xf numFmtId="0" fontId="16" fillId="0" borderId="9" xfId="0" applyFont="1" applyBorder="1" applyAlignment="1">
      <alignment horizontal="center" vertical="center" wrapText="1"/>
    </xf>
    <xf numFmtId="0" fontId="16" fillId="36" borderId="9" xfId="0" applyFont="1" applyFill="1" applyBorder="1" applyAlignment="1">
      <alignment vertical="top" wrapText="1"/>
    </xf>
    <xf numFmtId="0" fontId="0" fillId="0" borderId="0" xfId="0" applyFont="1" applyAlignment="1">
      <alignment horizontal="center" vertical="center"/>
    </xf>
    <xf numFmtId="0" fontId="36" fillId="0" borderId="0" xfId="0" applyFont="1"/>
    <xf numFmtId="0" fontId="35" fillId="0" borderId="15" xfId="0" applyFont="1" applyBorder="1" applyAlignment="1">
      <alignment horizontal="center"/>
    </xf>
    <xf numFmtId="0" fontId="35" fillId="34" borderId="12"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Alignment="1">
      <alignment vertical="center"/>
    </xf>
    <xf numFmtId="0" fontId="36" fillId="0" borderId="9" xfId="0" applyFont="1" applyBorder="1" applyAlignment="1">
      <alignment horizontal="center"/>
    </xf>
    <xf numFmtId="0" fontId="36" fillId="36" borderId="9" xfId="0" applyFont="1" applyFill="1" applyBorder="1"/>
    <xf numFmtId="0" fontId="36" fillId="32" borderId="9" xfId="0" applyFont="1" applyFill="1" applyBorder="1"/>
    <xf numFmtId="0" fontId="20" fillId="33" borderId="9" xfId="0" applyFont="1" applyFill="1" applyBorder="1"/>
    <xf numFmtId="0" fontId="20" fillId="33" borderId="0" xfId="0" applyFont="1" applyFill="1"/>
    <xf numFmtId="0" fontId="16" fillId="45" borderId="9" xfId="0" applyFont="1" applyFill="1" applyBorder="1" applyAlignment="1">
      <alignment horizontal="center" vertical="center" wrapText="1"/>
    </xf>
    <xf numFmtId="0" fontId="16" fillId="0" borderId="0" xfId="0" applyFont="1" applyAlignment="1">
      <alignment vertical="center"/>
    </xf>
    <xf numFmtId="0" fontId="0" fillId="45" borderId="9" xfId="0" applyFill="1" applyBorder="1" applyAlignment="1">
      <alignment horizontal="center" vertical="center" wrapText="1"/>
    </xf>
    <xf numFmtId="0" fontId="0" fillId="0" borderId="9" xfId="0" applyBorder="1" applyAlignment="1">
      <alignment horizontal="justify" vertical="center" wrapText="1"/>
    </xf>
    <xf numFmtId="0" fontId="16" fillId="36" borderId="9" xfId="0" applyFont="1" applyFill="1" applyBorder="1" applyAlignment="1">
      <alignment horizontal="right" vertical="center" wrapText="1"/>
    </xf>
    <xf numFmtId="0" fontId="0" fillId="0" borderId="0" xfId="0" applyBorder="1" applyAlignment="1">
      <alignment horizontal="justify" vertical="center" wrapText="1"/>
    </xf>
    <xf numFmtId="0" fontId="0" fillId="0" borderId="0" xfId="0" applyAlignment="1">
      <alignment horizontal="justify" vertical="center"/>
    </xf>
    <xf numFmtId="0" fontId="0" fillId="0" borderId="9" xfId="0" applyFill="1" applyBorder="1" applyAlignment="1">
      <alignment horizontal="justify" vertical="center" wrapText="1"/>
    </xf>
    <xf numFmtId="0" fontId="16" fillId="0" borderId="0" xfId="0" applyFont="1" applyFill="1" applyAlignment="1">
      <alignment horizontal="justify" vertical="center"/>
    </xf>
    <xf numFmtId="0" fontId="0" fillId="0" borderId="0" xfId="0" applyFill="1" applyAlignment="1">
      <alignment vertical="center"/>
    </xf>
    <xf numFmtId="0" fontId="16" fillId="0" borderId="0" xfId="0" applyFont="1" applyFill="1" applyAlignment="1">
      <alignment vertical="center"/>
    </xf>
    <xf numFmtId="0" fontId="16" fillId="46" borderId="9" xfId="0" applyFont="1" applyFill="1" applyBorder="1" applyAlignment="1">
      <alignment horizontal="center" vertical="center" wrapText="1"/>
    </xf>
    <xf numFmtId="0" fontId="16" fillId="0" borderId="0" xfId="0" applyFont="1" applyFill="1" applyBorder="1" applyAlignment="1">
      <alignment horizontal="center" vertical="center"/>
    </xf>
    <xf numFmtId="0" fontId="16" fillId="35" borderId="9" xfId="0" applyFont="1" applyFill="1" applyBorder="1" applyAlignment="1">
      <alignment horizontal="center" vertical="center"/>
    </xf>
    <xf numFmtId="0" fontId="0" fillId="0" borderId="0" xfId="0" applyFill="1" applyAlignment="1">
      <alignment horizontal="center" vertical="center"/>
    </xf>
    <xf numFmtId="0" fontId="39" fillId="0" borderId="9" xfId="108" applyFont="1" applyFill="1" applyBorder="1" applyAlignment="1">
      <alignment vertical="center"/>
    </xf>
    <xf numFmtId="0" fontId="39" fillId="0" borderId="9" xfId="108" applyFont="1" applyFill="1" applyBorder="1" applyAlignment="1">
      <alignment horizontal="center" vertical="center"/>
    </xf>
    <xf numFmtId="0" fontId="22" fillId="0" borderId="9" xfId="108" applyFont="1" applyFill="1" applyBorder="1" applyAlignment="1">
      <alignment horizontal="left" vertical="center" wrapText="1"/>
    </xf>
    <xf numFmtId="0" fontId="39" fillId="49" borderId="9" xfId="108" applyFont="1" applyFill="1" applyBorder="1" applyAlignment="1">
      <alignment vertical="center"/>
    </xf>
    <xf numFmtId="0" fontId="40" fillId="49" borderId="9" xfId="108" applyFont="1" applyFill="1" applyBorder="1" applyAlignment="1">
      <alignment vertical="center"/>
    </xf>
    <xf numFmtId="0" fontId="0" fillId="0" borderId="9" xfId="0" applyFont="1" applyFill="1" applyBorder="1" applyAlignment="1">
      <alignment horizontal="left" vertical="center"/>
    </xf>
    <xf numFmtId="2" fontId="1" fillId="0" borderId="0" xfId="123" applyNumberFormat="1" applyFont="1" applyFill="1" applyBorder="1" applyAlignment="1" applyProtection="1">
      <alignment horizontal="left" vertical="center" wrapText="1"/>
    </xf>
    <xf numFmtId="170" fontId="1" fillId="0" borderId="0" xfId="123" applyNumberFormat="1" applyFont="1" applyFill="1" applyBorder="1" applyAlignment="1" applyProtection="1">
      <alignment horizontal="left" vertical="center" wrapText="1"/>
    </xf>
    <xf numFmtId="0" fontId="32" fillId="0" borderId="0" xfId="0" applyFont="1" applyBorder="1" applyAlignment="1">
      <alignment vertical="center" wrapText="1"/>
    </xf>
    <xf numFmtId="0" fontId="37" fillId="0" borderId="0" xfId="0" applyFont="1" applyBorder="1" applyAlignment="1">
      <alignment horizontal="center" vertical="center" wrapText="1"/>
    </xf>
    <xf numFmtId="0" fontId="32" fillId="41" borderId="0" xfId="0" applyFont="1" applyFill="1" applyBorder="1" applyAlignment="1">
      <alignment vertical="center" wrapText="1"/>
    </xf>
    <xf numFmtId="0" fontId="34" fillId="41" borderId="0" xfId="0" applyFont="1" applyFill="1" applyBorder="1" applyAlignment="1">
      <alignment horizontal="left" vertical="center" wrapText="1"/>
    </xf>
    <xf numFmtId="2" fontId="34" fillId="41" borderId="9" xfId="123" applyNumberFormat="1" applyFont="1" applyFill="1" applyBorder="1" applyAlignment="1" applyProtection="1">
      <alignment vertical="center" wrapText="1"/>
    </xf>
    <xf numFmtId="2" fontId="34" fillId="41" borderId="9" xfId="123" applyNumberFormat="1" applyFont="1" applyFill="1" applyBorder="1" applyAlignment="1" applyProtection="1">
      <alignment horizontal="left" vertical="center" wrapText="1"/>
    </xf>
    <xf numFmtId="2" fontId="34" fillId="41" borderId="9" xfId="123" applyNumberFormat="1" applyFont="1" applyFill="1" applyBorder="1" applyAlignment="1" applyProtection="1">
      <alignment horizontal="center" vertical="center" wrapText="1"/>
    </xf>
    <xf numFmtId="0" fontId="32" fillId="0" borderId="9" xfId="0" applyFont="1" applyBorder="1" applyAlignment="1">
      <alignment vertical="center" wrapText="1"/>
    </xf>
    <xf numFmtId="0" fontId="32" fillId="0" borderId="9" xfId="0" applyFont="1" applyBorder="1" applyAlignment="1">
      <alignment horizontal="center" vertical="center" wrapText="1"/>
    </xf>
    <xf numFmtId="0" fontId="32" fillId="0" borderId="9" xfId="0" applyFont="1" applyFill="1" applyBorder="1" applyAlignment="1">
      <alignment horizontal="center" vertical="center" wrapText="1"/>
    </xf>
    <xf numFmtId="0" fontId="32" fillId="0" borderId="9" xfId="0" applyFont="1" applyBorder="1" applyAlignment="1">
      <alignment horizontal="left" vertical="center" wrapText="1"/>
    </xf>
    <xf numFmtId="0" fontId="34" fillId="0" borderId="0" xfId="0" applyFont="1" applyBorder="1" applyAlignment="1">
      <alignment horizontal="left" vertical="center" wrapText="1"/>
    </xf>
    <xf numFmtId="2" fontId="34" fillId="44" borderId="0" xfId="123" applyNumberFormat="1" applyFont="1" applyFill="1" applyBorder="1" applyAlignment="1" applyProtection="1">
      <alignment vertical="center" wrapText="1"/>
    </xf>
    <xf numFmtId="0" fontId="34" fillId="0" borderId="0" xfId="0" applyFont="1" applyFill="1" applyBorder="1" applyAlignment="1">
      <alignment horizontal="center" vertical="center" wrapText="1"/>
    </xf>
    <xf numFmtId="0" fontId="0" fillId="0" borderId="9" xfId="0" applyFill="1" applyBorder="1" applyAlignment="1">
      <alignment horizontal="center" vertical="center" wrapText="1"/>
    </xf>
    <xf numFmtId="0" fontId="34" fillId="0" borderId="9" xfId="0" applyFont="1" applyFill="1" applyBorder="1" applyAlignment="1">
      <alignment horizontal="center" vertical="center" wrapText="1"/>
    </xf>
    <xf numFmtId="0" fontId="0" fillId="0" borderId="13" xfId="0" applyFont="1" applyFill="1" applyBorder="1" applyAlignment="1">
      <alignment vertical="center" wrapText="1"/>
    </xf>
    <xf numFmtId="0" fontId="34" fillId="40" borderId="9" xfId="0" applyFont="1" applyFill="1" applyBorder="1" applyAlignment="1">
      <alignment horizontal="center" vertical="center" wrapText="1"/>
    </xf>
    <xf numFmtId="0" fontId="34" fillId="0" borderId="0" xfId="0" applyFont="1" applyFill="1" applyBorder="1" applyAlignment="1">
      <alignment vertical="center" wrapText="1"/>
    </xf>
    <xf numFmtId="0" fontId="32" fillId="49" borderId="9" xfId="0" applyFont="1" applyFill="1" applyBorder="1" applyAlignment="1">
      <alignment vertical="center" wrapText="1"/>
    </xf>
    <xf numFmtId="0" fontId="0" fillId="0" borderId="16" xfId="0" applyFont="1" applyFill="1" applyBorder="1" applyAlignment="1">
      <alignment vertical="center" wrapText="1"/>
    </xf>
    <xf numFmtId="0" fontId="34" fillId="40" borderId="9" xfId="0" applyFont="1" applyFill="1" applyBorder="1" applyAlignment="1">
      <alignment vertical="center" wrapText="1"/>
    </xf>
    <xf numFmtId="0" fontId="16" fillId="40" borderId="9" xfId="0" applyFont="1" applyFill="1" applyBorder="1" applyAlignment="1">
      <alignment vertical="center" wrapText="1"/>
    </xf>
    <xf numFmtId="0" fontId="32" fillId="0" borderId="0" xfId="0" applyFont="1" applyFill="1" applyBorder="1" applyAlignment="1">
      <alignment vertical="center" wrapText="1"/>
    </xf>
    <xf numFmtId="0" fontId="0" fillId="0" borderId="9" xfId="0" applyFont="1" applyFill="1" applyBorder="1" applyAlignment="1">
      <alignment vertical="center" wrapText="1"/>
    </xf>
    <xf numFmtId="0" fontId="32" fillId="0" borderId="9" xfId="0" applyFont="1" applyFill="1" applyBorder="1" applyAlignment="1">
      <alignment vertical="center" wrapText="1"/>
    </xf>
    <xf numFmtId="0" fontId="32" fillId="0" borderId="0" xfId="108" applyFont="1" applyAlignment="1">
      <alignment vertical="center"/>
    </xf>
    <xf numFmtId="2" fontId="32" fillId="0" borderId="0" xfId="123" applyNumberFormat="1" applyFont="1" applyFill="1" applyBorder="1" applyAlignment="1" applyProtection="1">
      <alignment horizontal="left" vertical="center" wrapText="1"/>
    </xf>
    <xf numFmtId="0" fontId="32" fillId="0" borderId="0" xfId="0" applyFont="1" applyAlignment="1">
      <alignment horizontal="justify" vertical="center"/>
    </xf>
    <xf numFmtId="0" fontId="32" fillId="0" borderId="0" xfId="0" applyNumberFormat="1" applyFont="1" applyAlignment="1">
      <alignment horizontal="left" vertical="center" wrapText="1"/>
    </xf>
    <xf numFmtId="0" fontId="32" fillId="0" borderId="0" xfId="0" applyFont="1" applyAlignment="1">
      <alignment vertical="center" wrapText="1"/>
    </xf>
    <xf numFmtId="0" fontId="32" fillId="0" borderId="0" xfId="0" applyFont="1" applyAlignment="1">
      <alignment horizontal="left" vertical="center"/>
    </xf>
    <xf numFmtId="0" fontId="32" fillId="44" borderId="0" xfId="108" applyFont="1" applyFill="1" applyAlignment="1">
      <alignment vertical="center"/>
    </xf>
    <xf numFmtId="0" fontId="37" fillId="0" borderId="15" xfId="108" applyFont="1" applyBorder="1" applyAlignment="1">
      <alignment horizontal="center" vertical="center"/>
    </xf>
    <xf numFmtId="0" fontId="32" fillId="0" borderId="9" xfId="123" applyFont="1" applyFill="1" applyBorder="1" applyAlignment="1" applyProtection="1">
      <alignment horizontal="center" vertical="center" wrapText="1"/>
    </xf>
    <xf numFmtId="0" fontId="32" fillId="0" borderId="9" xfId="123" applyFont="1" applyFill="1" applyBorder="1" applyAlignment="1" applyProtection="1">
      <alignment horizontal="left" vertical="center" wrapText="1"/>
    </xf>
    <xf numFmtId="0" fontId="32" fillId="44" borderId="9" xfId="123" applyFont="1" applyFill="1" applyBorder="1" applyAlignment="1" applyProtection="1">
      <alignment horizontal="left" vertical="center" wrapText="1"/>
    </xf>
    <xf numFmtId="0" fontId="34" fillId="49" borderId="9" xfId="123" applyFont="1" applyFill="1" applyBorder="1" applyAlignment="1" applyProtection="1">
      <alignment horizontal="left" vertical="center" wrapText="1"/>
      <protection locked="0"/>
    </xf>
    <xf numFmtId="1" fontId="34" fillId="44" borderId="9" xfId="123" applyNumberFormat="1" applyFont="1" applyFill="1" applyBorder="1" applyAlignment="1" applyProtection="1">
      <alignment horizontal="left" vertical="center" wrapText="1"/>
    </xf>
    <xf numFmtId="1" fontId="34" fillId="49" borderId="9" xfId="123" applyNumberFormat="1" applyFont="1" applyFill="1" applyBorder="1" applyAlignment="1" applyProtection="1">
      <alignment horizontal="left" vertical="center" wrapText="1"/>
    </xf>
    <xf numFmtId="2" fontId="34" fillId="44" borderId="9" xfId="123" applyNumberFormat="1" applyFont="1" applyFill="1" applyBorder="1" applyAlignment="1" applyProtection="1">
      <alignment horizontal="left" vertical="center" wrapText="1"/>
    </xf>
    <xf numFmtId="1" fontId="34" fillId="44" borderId="9" xfId="123" applyNumberFormat="1" applyFont="1" applyFill="1" applyBorder="1" applyAlignment="1" applyProtection="1">
      <alignment horizontal="left" vertical="center" wrapText="1"/>
      <protection locked="0"/>
    </xf>
    <xf numFmtId="0" fontId="32" fillId="0" borderId="9" xfId="108" applyFont="1" applyFill="1" applyBorder="1" applyAlignment="1">
      <alignment vertical="center"/>
    </xf>
    <xf numFmtId="1" fontId="34" fillId="49" borderId="9" xfId="123" applyNumberFormat="1" applyFont="1" applyFill="1" applyBorder="1" applyAlignment="1" applyProtection="1">
      <alignment horizontal="left" vertical="center" wrapText="1"/>
      <protection locked="0"/>
    </xf>
    <xf numFmtId="0" fontId="34" fillId="44" borderId="0" xfId="108" applyFont="1" applyFill="1" applyAlignment="1">
      <alignment vertical="center"/>
    </xf>
    <xf numFmtId="0" fontId="34" fillId="50" borderId="0" xfId="108" applyFont="1" applyFill="1" applyAlignment="1">
      <alignment vertical="center"/>
    </xf>
    <xf numFmtId="0" fontId="32" fillId="0" borderId="9" xfId="108" applyFont="1" applyBorder="1" applyAlignment="1">
      <alignment horizontal="center" vertical="center"/>
    </xf>
    <xf numFmtId="0" fontId="32" fillId="50" borderId="0" xfId="108" applyFont="1" applyFill="1" applyAlignment="1">
      <alignment vertical="center"/>
    </xf>
    <xf numFmtId="0" fontId="32" fillId="0" borderId="0" xfId="108" applyFont="1" applyBorder="1" applyAlignment="1">
      <alignment vertical="center" wrapText="1"/>
    </xf>
    <xf numFmtId="0" fontId="32" fillId="0" borderId="0" xfId="108" applyFont="1" applyBorder="1" applyAlignment="1">
      <alignment vertical="center"/>
    </xf>
    <xf numFmtId="0" fontId="48" fillId="0" borderId="0" xfId="108" applyFont="1" applyBorder="1" applyAlignment="1">
      <alignment horizontal="justify" vertical="center" wrapText="1"/>
    </xf>
    <xf numFmtId="0" fontId="32" fillId="0" borderId="0" xfId="108" applyFont="1" applyAlignment="1">
      <alignment horizontal="center" vertical="center"/>
    </xf>
    <xf numFmtId="0" fontId="20" fillId="0" borderId="0" xfId="0" applyFont="1" applyAlignment="1">
      <alignment vertical="center" wrapText="1"/>
    </xf>
    <xf numFmtId="0" fontId="0" fillId="0" borderId="0" xfId="0" applyFont="1" applyAlignment="1">
      <alignment vertical="center" wrapText="1"/>
    </xf>
    <xf numFmtId="0" fontId="20" fillId="0" borderId="0" xfId="0" applyFont="1" applyBorder="1" applyAlignment="1">
      <alignment vertical="center" wrapText="1"/>
    </xf>
    <xf numFmtId="0" fontId="16" fillId="0" borderId="0" xfId="0" applyFont="1" applyAlignment="1">
      <alignment vertical="center" wrapText="1"/>
    </xf>
    <xf numFmtId="0" fontId="31" fillId="47" borderId="13" xfId="0" applyFont="1" applyFill="1" applyBorder="1" applyAlignment="1">
      <alignment horizontal="center" vertical="center" wrapText="1"/>
    </xf>
    <xf numFmtId="0" fontId="31" fillId="46" borderId="13" xfId="0" applyFont="1" applyFill="1" applyBorder="1" applyAlignment="1">
      <alignment horizontal="center" vertical="center" wrapText="1"/>
    </xf>
    <xf numFmtId="0" fontId="21" fillId="0" borderId="9" xfId="0" applyFont="1" applyBorder="1" applyAlignment="1">
      <alignment horizontal="left" vertical="center" wrapText="1"/>
    </xf>
    <xf numFmtId="0" fontId="21" fillId="0" borderId="9" xfId="0" applyFont="1" applyFill="1" applyBorder="1" applyAlignment="1">
      <alignment horizontal="center" vertical="center" wrapText="1"/>
    </xf>
    <xf numFmtId="169" fontId="21" fillId="36" borderId="9" xfId="1" applyNumberFormat="1" applyFont="1" applyFill="1" applyBorder="1" applyAlignment="1">
      <alignment horizontal="right" vertical="center" wrapText="1"/>
    </xf>
    <xf numFmtId="0" fontId="0" fillId="0" borderId="9" xfId="0" applyFont="1" applyBorder="1" applyAlignment="1">
      <alignment vertical="center" wrapText="1"/>
    </xf>
    <xf numFmtId="0" fontId="31" fillId="0" borderId="9" xfId="0" applyFont="1" applyFill="1" applyBorder="1" applyAlignment="1">
      <alignment horizontal="right" vertical="center" wrapText="1"/>
    </xf>
    <xf numFmtId="0" fontId="31" fillId="36" borderId="9" xfId="0" applyFont="1" applyFill="1" applyBorder="1" applyAlignment="1">
      <alignment horizontal="right" vertical="center" wrapText="1"/>
    </xf>
    <xf numFmtId="0" fontId="16" fillId="0" borderId="0" xfId="0" applyFont="1" applyAlignment="1">
      <alignment horizontal="right" vertical="center" wrapText="1"/>
    </xf>
    <xf numFmtId="0" fontId="0" fillId="0" borderId="0" xfId="0" applyFont="1" applyFill="1" applyAlignment="1">
      <alignment vertical="center" wrapText="1"/>
    </xf>
    <xf numFmtId="0" fontId="21" fillId="0" borderId="14" xfId="0" applyFont="1" applyFill="1" applyBorder="1" applyAlignment="1">
      <alignment horizontal="center" vertical="center" wrapText="1"/>
    </xf>
    <xf numFmtId="0" fontId="50" fillId="0" borderId="9" xfId="0" applyFont="1" applyBorder="1" applyAlignment="1">
      <alignment horizontal="left" vertical="top" wrapText="1"/>
    </xf>
    <xf numFmtId="0" fontId="0" fillId="0" borderId="9" xfId="0" applyBorder="1"/>
    <xf numFmtId="0" fontId="51" fillId="0" borderId="9" xfId="0" applyFont="1" applyBorder="1" applyAlignment="1">
      <alignment wrapText="1"/>
    </xf>
    <xf numFmtId="0" fontId="50" fillId="33" borderId="9" xfId="0" applyFont="1" applyFill="1" applyBorder="1" applyAlignment="1">
      <alignment horizontal="left" vertical="top" wrapText="1"/>
    </xf>
    <xf numFmtId="0" fontId="16" fillId="33" borderId="9" xfId="0" applyFont="1" applyFill="1" applyBorder="1" applyAlignment="1">
      <alignment horizontal="center"/>
    </xf>
    <xf numFmtId="0" fontId="51" fillId="33" borderId="9" xfId="0" applyFont="1" applyFill="1" applyBorder="1" applyAlignment="1">
      <alignment horizontal="center" wrapText="1"/>
    </xf>
    <xf numFmtId="0" fontId="0" fillId="0" borderId="9" xfId="0" applyBorder="1" applyAlignment="1">
      <alignment horizontal="left" vertical="center"/>
    </xf>
    <xf numFmtId="0" fontId="16" fillId="33" borderId="9" xfId="0" applyFont="1" applyFill="1" applyBorder="1" applyAlignment="1">
      <alignment horizontal="left" vertical="center"/>
    </xf>
    <xf numFmtId="0" fontId="16" fillId="33" borderId="9" xfId="0" applyFont="1" applyFill="1" applyBorder="1"/>
    <xf numFmtId="0" fontId="16" fillId="0" borderId="9" xfId="0" applyFont="1" applyFill="1" applyBorder="1" applyAlignment="1">
      <alignment wrapText="1"/>
    </xf>
    <xf numFmtId="0" fontId="0" fillId="0" borderId="9" xfId="0" applyBorder="1" applyAlignment="1">
      <alignment wrapText="1"/>
    </xf>
    <xf numFmtId="0" fontId="0" fillId="36" borderId="9" xfId="0" applyFill="1" applyBorder="1" applyAlignment="1">
      <alignment horizontal="left" vertical="center"/>
    </xf>
    <xf numFmtId="0" fontId="0" fillId="36" borderId="9" xfId="0" applyFill="1" applyBorder="1"/>
    <xf numFmtId="0" fontId="52" fillId="0" borderId="0" xfId="169" applyFont="1" applyAlignment="1" applyProtection="1">
      <alignment vertical="center"/>
    </xf>
    <xf numFmtId="0" fontId="45" fillId="0" borderId="0" xfId="0" applyFont="1" applyAlignment="1">
      <alignment vertical="center"/>
    </xf>
    <xf numFmtId="0" fontId="54" fillId="0" borderId="0" xfId="169" applyFont="1" applyAlignment="1" applyProtection="1">
      <alignment vertical="center"/>
    </xf>
    <xf numFmtId="0" fontId="55" fillId="0" borderId="0" xfId="0" applyFont="1" applyAlignment="1">
      <alignment horizontal="justify" vertical="center"/>
    </xf>
    <xf numFmtId="0" fontId="44" fillId="0" borderId="0" xfId="0" applyFont="1" applyAlignment="1">
      <alignment vertical="center"/>
    </xf>
    <xf numFmtId="0" fontId="57" fillId="0" borderId="0" xfId="0" applyFont="1" applyAlignment="1">
      <alignment vertical="center" wrapText="1"/>
    </xf>
    <xf numFmtId="0" fontId="56" fillId="0" borderId="9" xfId="0" applyFont="1" applyBorder="1" applyAlignment="1">
      <alignment vertical="center" wrapText="1"/>
    </xf>
    <xf numFmtId="0" fontId="57" fillId="0" borderId="9" xfId="0" applyFont="1" applyBorder="1" applyAlignment="1">
      <alignment horizontal="justify" vertical="center" wrapText="1"/>
    </xf>
    <xf numFmtId="0" fontId="16" fillId="0" borderId="9" xfId="0" applyFont="1" applyBorder="1"/>
    <xf numFmtId="0" fontId="49" fillId="44" borderId="9" xfId="0" applyFont="1" applyFill="1" applyBorder="1" applyAlignment="1">
      <alignment horizontal="left" vertical="center" wrapText="1"/>
    </xf>
    <xf numFmtId="0" fontId="49" fillId="44" borderId="9" xfId="0" applyFont="1" applyFill="1" applyBorder="1" applyAlignment="1">
      <alignment horizontal="left" vertical="center"/>
    </xf>
    <xf numFmtId="0" fontId="51" fillId="0" borderId="9" xfId="0" applyFont="1" applyBorder="1" applyAlignment="1">
      <alignment horizontal="left"/>
    </xf>
    <xf numFmtId="0" fontId="51" fillId="0" borderId="9" xfId="0" applyFont="1" applyBorder="1"/>
    <xf numFmtId="0" fontId="0" fillId="0" borderId="9" xfId="0" applyFont="1" applyFill="1" applyBorder="1" applyAlignment="1">
      <alignment horizontal="left" vertical="center" wrapText="1"/>
    </xf>
    <xf numFmtId="0" fontId="56" fillId="0" borderId="9" xfId="0" applyFont="1" applyBorder="1" applyAlignment="1">
      <alignment horizontal="center" vertical="center" wrapText="1"/>
    </xf>
    <xf numFmtId="0" fontId="19" fillId="0" borderId="0" xfId="0" applyFont="1" applyFill="1" applyBorder="1" applyAlignment="1">
      <alignment horizontal="left" vertical="top" wrapText="1"/>
    </xf>
    <xf numFmtId="0" fontId="16" fillId="35" borderId="9" xfId="0" applyFont="1" applyFill="1" applyBorder="1" applyAlignment="1">
      <alignment horizontal="center" vertical="center" wrapText="1"/>
    </xf>
    <xf numFmtId="0" fontId="0" fillId="0" borderId="0" xfId="0" applyFont="1" applyAlignment="1">
      <alignment wrapText="1"/>
    </xf>
    <xf numFmtId="0" fontId="34" fillId="38" borderId="9" xfId="0" applyFont="1" applyFill="1" applyBorder="1" applyAlignment="1">
      <alignment horizontal="center" vertical="center" wrapText="1"/>
    </xf>
    <xf numFmtId="0" fontId="16" fillId="43" borderId="9" xfId="0" applyFont="1" applyFill="1" applyBorder="1" applyAlignment="1">
      <alignment horizontal="left" vertical="top" wrapText="1"/>
    </xf>
    <xf numFmtId="0" fontId="34" fillId="42" borderId="9" xfId="0" applyFont="1" applyFill="1" applyBorder="1" applyAlignment="1">
      <alignment horizontal="center" vertical="center" wrapText="1"/>
    </xf>
    <xf numFmtId="0" fontId="35" fillId="39" borderId="9" xfId="0" applyFont="1" applyFill="1" applyBorder="1" applyAlignment="1">
      <alignment horizontal="center" vertical="center" wrapText="1"/>
    </xf>
    <xf numFmtId="0" fontId="35" fillId="40" borderId="9" xfId="0" applyFont="1" applyFill="1" applyBorder="1" applyAlignment="1">
      <alignment horizontal="center" vertical="center" wrapText="1"/>
    </xf>
    <xf numFmtId="0" fontId="37" fillId="39" borderId="9" xfId="0" applyFont="1" applyFill="1" applyBorder="1" applyAlignment="1">
      <alignment horizontal="center" vertical="center" wrapText="1"/>
    </xf>
    <xf numFmtId="0" fontId="50" fillId="44" borderId="9" xfId="0" applyFont="1" applyFill="1" applyBorder="1" applyAlignment="1">
      <alignment horizontal="left" vertical="top" wrapText="1"/>
    </xf>
    <xf numFmtId="0" fontId="50" fillId="32" borderId="9" xfId="0" applyFont="1" applyFill="1" applyBorder="1" applyAlignment="1">
      <alignment horizontal="left" vertical="top" wrapText="1"/>
    </xf>
    <xf numFmtId="0" fontId="49" fillId="0" borderId="9" xfId="0" applyFont="1" applyBorder="1" applyAlignment="1">
      <alignment horizontal="left" vertical="top" wrapText="1"/>
    </xf>
    <xf numFmtId="0" fontId="0" fillId="54" borderId="0" xfId="0" applyFill="1"/>
    <xf numFmtId="0" fontId="46" fillId="50" borderId="9" xfId="0" applyFont="1" applyFill="1" applyBorder="1" applyAlignment="1">
      <alignment horizontal="center" vertical="center" wrapText="1"/>
    </xf>
    <xf numFmtId="0" fontId="16" fillId="53" borderId="9" xfId="0" applyFont="1" applyFill="1" applyBorder="1" applyAlignment="1">
      <alignment horizontal="center" vertical="center" wrapText="1"/>
    </xf>
    <xf numFmtId="0" fontId="16" fillId="54" borderId="9" xfId="0" applyFont="1" applyFill="1" applyBorder="1" applyAlignment="1">
      <alignment horizontal="center" vertical="center" wrapText="1"/>
    </xf>
    <xf numFmtId="0" fontId="61" fillId="0" borderId="0" xfId="0" applyFont="1" applyAlignment="1">
      <alignment wrapText="1"/>
    </xf>
    <xf numFmtId="0" fontId="16" fillId="39" borderId="13" xfId="0" applyFont="1" applyFill="1" applyBorder="1" applyAlignment="1">
      <alignment horizontal="center" vertical="center" wrapText="1"/>
    </xf>
    <xf numFmtId="0" fontId="19" fillId="0" borderId="0" xfId="0" applyFont="1" applyFill="1" applyBorder="1" applyAlignment="1">
      <alignment horizontal="left" vertical="top" wrapText="1"/>
    </xf>
    <xf numFmtId="0" fontId="34" fillId="41" borderId="9" xfId="0" applyFont="1" applyFill="1" applyBorder="1" applyAlignment="1">
      <alignment horizontal="center" vertical="center" wrapText="1"/>
    </xf>
    <xf numFmtId="0" fontId="32" fillId="0" borderId="9" xfId="0" applyFont="1" applyBorder="1" applyAlignment="1">
      <alignment horizontal="center" vertical="center" wrapText="1"/>
    </xf>
    <xf numFmtId="0" fontId="37" fillId="0" borderId="15" xfId="108" applyFont="1" applyBorder="1" applyAlignment="1">
      <alignment horizontal="center" vertical="center"/>
    </xf>
    <xf numFmtId="2" fontId="34" fillId="41" borderId="9" xfId="123" applyNumberFormat="1" applyFont="1" applyFill="1" applyBorder="1" applyAlignment="1" applyProtection="1">
      <alignment horizontal="center" vertical="center" wrapText="1"/>
    </xf>
    <xf numFmtId="0" fontId="32" fillId="49" borderId="9" xfId="108" applyFont="1" applyFill="1" applyBorder="1" applyAlignment="1">
      <alignment vertical="center"/>
    </xf>
    <xf numFmtId="0" fontId="32" fillId="0" borderId="9" xfId="108" applyFont="1" applyBorder="1" applyAlignment="1">
      <alignment vertical="center"/>
    </xf>
    <xf numFmtId="0" fontId="0" fillId="55" borderId="9" xfId="0" applyFill="1" applyBorder="1" applyAlignment="1">
      <alignment horizontal="center" vertical="top" wrapText="1"/>
    </xf>
    <xf numFmtId="0" fontId="32" fillId="51" borderId="9" xfId="108" applyFont="1" applyFill="1" applyBorder="1" applyAlignment="1">
      <alignment horizontal="center" vertical="center"/>
    </xf>
    <xf numFmtId="0" fontId="32" fillId="56" borderId="9" xfId="108" applyFont="1" applyFill="1" applyBorder="1" applyAlignment="1">
      <alignment horizontal="center" vertical="center"/>
    </xf>
    <xf numFmtId="0" fontId="32" fillId="0" borderId="9" xfId="108" applyFont="1" applyFill="1" applyBorder="1" applyAlignment="1">
      <alignment horizontal="left" vertical="center" wrapText="1"/>
    </xf>
    <xf numFmtId="0" fontId="32" fillId="0" borderId="9" xfId="108" applyFont="1" applyFill="1" applyBorder="1" applyAlignment="1">
      <alignment horizontal="left" vertical="top" wrapText="1"/>
    </xf>
    <xf numFmtId="2" fontId="34" fillId="44" borderId="9" xfId="123" applyNumberFormat="1" applyFont="1" applyFill="1" applyBorder="1" applyAlignment="1" applyProtection="1">
      <alignment horizontal="center" vertical="center" wrapText="1"/>
    </xf>
    <xf numFmtId="0" fontId="32" fillId="0" borderId="9" xfId="123" applyFont="1" applyFill="1" applyBorder="1" applyAlignment="1" applyProtection="1">
      <alignment horizontal="center" vertical="top" wrapText="1"/>
    </xf>
    <xf numFmtId="0" fontId="32" fillId="44" borderId="9" xfId="123" applyFont="1" applyFill="1" applyBorder="1" applyAlignment="1" applyProtection="1">
      <alignment horizontal="left" vertical="top" wrapText="1"/>
    </xf>
    <xf numFmtId="1" fontId="34" fillId="49" borderId="9" xfId="123" applyNumberFormat="1" applyFont="1" applyFill="1" applyBorder="1" applyAlignment="1" applyProtection="1">
      <alignment horizontal="left" vertical="top" wrapText="1"/>
      <protection locked="0"/>
    </xf>
    <xf numFmtId="1" fontId="34" fillId="44" borderId="9" xfId="123" applyNumberFormat="1" applyFont="1" applyFill="1" applyBorder="1" applyAlignment="1" applyProtection="1">
      <alignment horizontal="left" vertical="top" wrapText="1"/>
      <protection locked="0"/>
    </xf>
    <xf numFmtId="2" fontId="34" fillId="49" borderId="13" xfId="123" applyNumberFormat="1" applyFont="1" applyFill="1" applyBorder="1" applyAlignment="1" applyProtection="1">
      <alignment horizontal="center" vertical="center" wrapText="1"/>
    </xf>
    <xf numFmtId="2" fontId="34" fillId="49" borderId="9" xfId="123" applyNumberFormat="1" applyFont="1" applyFill="1" applyBorder="1" applyAlignment="1" applyProtection="1">
      <alignment horizontal="center" vertical="center" wrapText="1"/>
    </xf>
    <xf numFmtId="0" fontId="32" fillId="44" borderId="9" xfId="0" applyFont="1" applyFill="1" applyBorder="1" applyAlignment="1">
      <alignment vertical="top" wrapText="1"/>
    </xf>
    <xf numFmtId="0" fontId="0" fillId="44" borderId="10" xfId="0" applyFont="1" applyFill="1" applyBorder="1" applyAlignment="1">
      <alignment horizontal="center" vertical="center" wrapText="1"/>
    </xf>
    <xf numFmtId="0" fontId="0" fillId="44" borderId="10" xfId="0" applyFont="1" applyFill="1" applyBorder="1" applyAlignment="1">
      <alignment vertical="top" wrapText="1"/>
    </xf>
    <xf numFmtId="0" fontId="0" fillId="44" borderId="9" xfId="0" applyFont="1" applyFill="1" applyBorder="1" applyAlignment="1">
      <alignment horizontal="center" vertical="top" wrapText="1"/>
    </xf>
    <xf numFmtId="0" fontId="16" fillId="44" borderId="9" xfId="0" applyFont="1" applyFill="1" applyBorder="1" applyAlignment="1">
      <alignment vertical="top"/>
    </xf>
    <xf numFmtId="0" fontId="16" fillId="44" borderId="10" xfId="0" applyFont="1" applyFill="1" applyBorder="1" applyAlignment="1">
      <alignment horizontal="right" vertical="center" wrapText="1"/>
    </xf>
    <xf numFmtId="0" fontId="16" fillId="44" borderId="9" xfId="0" applyFont="1" applyFill="1" applyBorder="1" applyAlignment="1">
      <alignment vertical="top" wrapText="1"/>
    </xf>
    <xf numFmtId="49" fontId="32" fillId="44" borderId="9" xfId="123" applyNumberFormat="1" applyFont="1" applyFill="1" applyBorder="1" applyAlignment="1" applyProtection="1">
      <alignment horizontal="center" vertical="center" wrapText="1"/>
    </xf>
    <xf numFmtId="0" fontId="32" fillId="44" borderId="9" xfId="0" applyFont="1" applyFill="1" applyBorder="1" applyAlignment="1">
      <alignment vertical="center" wrapText="1"/>
    </xf>
    <xf numFmtId="0" fontId="18" fillId="0" borderId="0" xfId="0" applyFont="1" applyAlignment="1">
      <alignment horizontal="center" vertical="center"/>
    </xf>
    <xf numFmtId="0" fontId="16" fillId="32" borderId="9" xfId="0" applyFont="1" applyFill="1" applyBorder="1" applyAlignment="1">
      <alignment horizontal="center" vertical="center" wrapText="1"/>
    </xf>
    <xf numFmtId="0" fontId="16" fillId="39"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16" fillId="0" borderId="12" xfId="0" applyFont="1" applyFill="1" applyBorder="1" applyAlignment="1">
      <alignment horizontal="center" vertical="top" wrapText="1"/>
    </xf>
    <xf numFmtId="0" fontId="16" fillId="36" borderId="9" xfId="0" applyFont="1" applyFill="1" applyBorder="1" applyAlignment="1">
      <alignment horizontal="center" vertical="center" wrapText="1"/>
    </xf>
    <xf numFmtId="0" fontId="0" fillId="0" borderId="0" xfId="0" applyFont="1" applyAlignment="1">
      <alignment wrapText="1"/>
    </xf>
    <xf numFmtId="9" fontId="44" fillId="0" borderId="0" xfId="0" applyNumberFormat="1" applyFont="1" applyBorder="1" applyAlignment="1">
      <alignment horizontal="center" vertical="center" wrapText="1"/>
    </xf>
    <xf numFmtId="0" fontId="16" fillId="0" borderId="0" xfId="0" applyFont="1" applyFill="1" applyBorder="1" applyAlignment="1">
      <alignment horizontal="left" vertical="center"/>
    </xf>
    <xf numFmtId="0" fontId="38" fillId="0" borderId="0" xfId="0" applyFont="1" applyFill="1" applyBorder="1" applyAlignment="1">
      <alignment horizontal="center" vertical="center"/>
    </xf>
    <xf numFmtId="0" fontId="39" fillId="40" borderId="9" xfId="108" applyFont="1" applyFill="1" applyBorder="1" applyAlignment="1">
      <alignment horizontal="center" vertical="center"/>
    </xf>
    <xf numFmtId="0" fontId="0" fillId="51" borderId="9" xfId="0" applyFill="1" applyBorder="1"/>
    <xf numFmtId="0" fontId="65" fillId="46" borderId="9" xfId="0" applyFont="1" applyFill="1" applyBorder="1" applyAlignment="1">
      <alignment horizontal="center" vertical="center" wrapText="1"/>
    </xf>
    <xf numFmtId="0" fontId="18" fillId="46" borderId="9" xfId="0" applyFont="1" applyFill="1" applyBorder="1" applyAlignment="1">
      <alignment vertical="center" wrapText="1"/>
    </xf>
    <xf numFmtId="0" fontId="65" fillId="46" borderId="9" xfId="0" applyFont="1" applyFill="1" applyBorder="1" applyAlignment="1">
      <alignment vertical="center" wrapText="1"/>
    </xf>
    <xf numFmtId="0" fontId="66" fillId="49" borderId="9" xfId="0" applyFont="1" applyFill="1" applyBorder="1" applyAlignment="1">
      <alignment vertical="center" wrapText="1"/>
    </xf>
    <xf numFmtId="0" fontId="66" fillId="49" borderId="9" xfId="0" applyFont="1" applyFill="1" applyBorder="1" applyAlignment="1">
      <alignment horizontal="center" vertical="center" wrapText="1"/>
    </xf>
    <xf numFmtId="0" fontId="66" fillId="49" borderId="9" xfId="0" applyFont="1" applyFill="1" applyBorder="1" applyAlignment="1">
      <alignment horizontal="left" vertical="center" wrapText="1"/>
    </xf>
    <xf numFmtId="0" fontId="62" fillId="49" borderId="9" xfId="0" applyFont="1" applyFill="1" applyBorder="1" applyAlignment="1">
      <alignment vertical="center" wrapText="1"/>
    </xf>
    <xf numFmtId="0" fontId="0" fillId="0" borderId="0" xfId="0" applyFill="1" applyBorder="1" applyAlignment="1">
      <alignment horizontal="justify" vertical="center" wrapText="1"/>
    </xf>
    <xf numFmtId="0" fontId="0" fillId="0" borderId="13" xfId="0" applyFill="1" applyBorder="1" applyAlignment="1">
      <alignment horizontal="justify" vertical="center" wrapText="1"/>
    </xf>
    <xf numFmtId="0" fontId="39" fillId="0" borderId="0" xfId="108" applyFont="1" applyFill="1" applyBorder="1" applyAlignment="1">
      <alignment horizontal="center" vertical="center"/>
    </xf>
    <xf numFmtId="0" fontId="22" fillId="0" borderId="0" xfId="108" applyFont="1" applyFill="1" applyBorder="1" applyAlignment="1">
      <alignment horizontal="left" vertical="center" wrapText="1"/>
    </xf>
    <xf numFmtId="0" fontId="39" fillId="0" borderId="0" xfId="108" applyFont="1" applyFill="1" applyBorder="1" applyAlignment="1">
      <alignment vertical="center"/>
    </xf>
    <xf numFmtId="0" fontId="45" fillId="0" borderId="0" xfId="0" applyFont="1" applyBorder="1" applyAlignment="1">
      <alignment horizontal="center" vertical="center" wrapText="1"/>
    </xf>
    <xf numFmtId="0" fontId="46" fillId="50" borderId="15" xfId="0" applyFont="1" applyFill="1" applyBorder="1" applyAlignment="1">
      <alignment horizontal="center" vertical="center"/>
    </xf>
    <xf numFmtId="0" fontId="0" fillId="55" borderId="16" xfId="0" applyFill="1" applyBorder="1" applyAlignment="1">
      <alignment horizontal="center" vertical="top" wrapText="1"/>
    </xf>
    <xf numFmtId="0" fontId="16" fillId="53" borderId="17" xfId="0" applyFont="1" applyFill="1" applyBorder="1" applyAlignment="1">
      <alignment horizontal="center" vertical="top" wrapText="1"/>
    </xf>
    <xf numFmtId="0" fontId="67" fillId="0" borderId="9" xfId="0" applyFont="1" applyBorder="1"/>
    <xf numFmtId="0" fontId="67" fillId="0" borderId="9" xfId="0" applyFont="1" applyBorder="1" applyAlignment="1">
      <alignment horizontal="center" vertical="center"/>
    </xf>
    <xf numFmtId="1" fontId="16" fillId="44" borderId="9" xfId="123" applyNumberFormat="1" applyFont="1" applyFill="1" applyBorder="1" applyAlignment="1" applyProtection="1">
      <alignment horizontal="left" vertical="center" wrapText="1"/>
      <protection locked="0"/>
    </xf>
    <xf numFmtId="2" fontId="16" fillId="44" borderId="9" xfId="123" applyNumberFormat="1" applyFont="1" applyFill="1" applyBorder="1" applyAlignment="1" applyProtection="1">
      <alignment horizontal="left" vertical="center" wrapText="1"/>
      <protection locked="0"/>
    </xf>
    <xf numFmtId="0" fontId="68" fillId="58" borderId="32" xfId="0" applyFont="1" applyFill="1" applyBorder="1" applyAlignment="1">
      <alignment wrapText="1"/>
    </xf>
    <xf numFmtId="0" fontId="69" fillId="58" borderId="32" xfId="0" applyFont="1" applyFill="1" applyBorder="1" applyAlignment="1">
      <alignment wrapText="1"/>
    </xf>
    <xf numFmtId="0" fontId="70" fillId="0" borderId="34" xfId="0" applyFont="1" applyBorder="1" applyAlignment="1">
      <alignment wrapText="1"/>
    </xf>
    <xf numFmtId="2" fontId="68" fillId="0" borderId="34" xfId="0" applyNumberFormat="1" applyFont="1" applyBorder="1" applyAlignment="1">
      <alignment horizontal="center" vertical="center" wrapText="1"/>
    </xf>
    <xf numFmtId="0" fontId="71" fillId="0" borderId="33" xfId="0" applyFont="1" applyBorder="1" applyAlignment="1">
      <alignment horizontal="center" wrapText="1"/>
    </xf>
    <xf numFmtId="2" fontId="71" fillId="0" borderId="33" xfId="0" applyNumberFormat="1" applyFont="1" applyBorder="1" applyAlignment="1">
      <alignment horizontal="center" vertical="center" wrapText="1"/>
    </xf>
    <xf numFmtId="0" fontId="71" fillId="0" borderId="34" xfId="0" applyFont="1" applyBorder="1" applyAlignment="1">
      <alignment horizontal="center" wrapText="1"/>
    </xf>
    <xf numFmtId="2" fontId="71" fillId="0" borderId="34" xfId="0" applyNumberFormat="1" applyFont="1" applyBorder="1" applyAlignment="1">
      <alignment horizontal="center" vertical="center" wrapText="1"/>
    </xf>
    <xf numFmtId="2" fontId="67" fillId="0" borderId="34" xfId="0" applyNumberFormat="1" applyFont="1" applyBorder="1" applyAlignment="1">
      <alignment horizontal="center" vertical="center" wrapText="1"/>
    </xf>
    <xf numFmtId="0" fontId="71" fillId="0" borderId="33" xfId="0" applyFont="1" applyBorder="1" applyAlignment="1">
      <alignment horizontal="center" vertical="center" wrapText="1"/>
    </xf>
    <xf numFmtId="0" fontId="71" fillId="0" borderId="34" xfId="0" applyFont="1" applyBorder="1" applyAlignment="1">
      <alignment horizontal="center" vertical="center" wrapText="1"/>
    </xf>
    <xf numFmtId="0" fontId="71" fillId="0" borderId="35" xfId="0" applyFont="1" applyBorder="1" applyAlignment="1">
      <alignment horizontal="center" vertical="center"/>
    </xf>
    <xf numFmtId="0" fontId="67" fillId="36" borderId="9" xfId="0" applyFont="1" applyFill="1" applyBorder="1" applyAlignment="1">
      <alignment horizontal="center" vertical="center"/>
    </xf>
    <xf numFmtId="0" fontId="67" fillId="0" borderId="33" xfId="0" applyFont="1" applyBorder="1" applyAlignment="1">
      <alignment horizontal="center" vertical="center" wrapText="1"/>
    </xf>
    <xf numFmtId="0" fontId="67" fillId="0" borderId="34" xfId="0" applyFont="1" applyBorder="1" applyAlignment="1">
      <alignment horizontal="center" vertical="center" wrapText="1"/>
    </xf>
    <xf numFmtId="0" fontId="20" fillId="33" borderId="9" xfId="0" applyFont="1" applyFill="1" applyBorder="1" applyAlignment="1">
      <alignment horizontal="center" vertical="center"/>
    </xf>
    <xf numFmtId="0" fontId="67" fillId="32" borderId="9" xfId="0" applyFont="1" applyFill="1" applyBorder="1" applyAlignment="1">
      <alignment horizontal="center" vertical="center" wrapText="1"/>
    </xf>
    <xf numFmtId="0" fontId="71" fillId="58" borderId="31" xfId="0" applyFont="1" applyFill="1" applyBorder="1" applyAlignment="1">
      <alignment wrapText="1"/>
    </xf>
    <xf numFmtId="0" fontId="71" fillId="58" borderId="33" xfId="0" applyFont="1" applyFill="1" applyBorder="1" applyAlignment="1">
      <alignment wrapText="1"/>
    </xf>
    <xf numFmtId="0" fontId="71" fillId="59" borderId="33" xfId="0" applyFont="1" applyFill="1" applyBorder="1" applyAlignment="1">
      <alignment horizontal="center" wrapText="1"/>
    </xf>
    <xf numFmtId="0" fontId="71" fillId="58" borderId="32" xfId="0" applyFont="1" applyFill="1" applyBorder="1" applyAlignment="1">
      <alignment wrapText="1"/>
    </xf>
    <xf numFmtId="0" fontId="71" fillId="58" borderId="34" xfId="0" applyFont="1" applyFill="1" applyBorder="1" applyAlignment="1">
      <alignment wrapText="1"/>
    </xf>
    <xf numFmtId="0" fontId="71" fillId="59" borderId="34" xfId="0" applyFont="1" applyFill="1" applyBorder="1" applyAlignment="1">
      <alignment horizontal="center" wrapText="1"/>
    </xf>
    <xf numFmtId="0" fontId="70" fillId="59" borderId="34" xfId="0" applyFont="1" applyFill="1" applyBorder="1" applyAlignment="1">
      <alignment wrapText="1"/>
    </xf>
    <xf numFmtId="0" fontId="72" fillId="32" borderId="9" xfId="0" applyFont="1" applyFill="1" applyBorder="1" applyAlignment="1">
      <alignment horizontal="center" vertical="center" wrapText="1"/>
    </xf>
    <xf numFmtId="0" fontId="73" fillId="0" borderId="10" xfId="0" applyFont="1" applyBorder="1" applyAlignment="1">
      <alignment horizontal="center" vertical="center" wrapText="1"/>
    </xf>
    <xf numFmtId="0" fontId="67" fillId="32" borderId="10" xfId="0" applyFont="1" applyFill="1" applyBorder="1" applyAlignment="1">
      <alignment horizontal="center" vertical="center" wrapText="1"/>
    </xf>
    <xf numFmtId="0" fontId="71" fillId="32" borderId="32" xfId="0" applyFont="1" applyFill="1" applyBorder="1" applyAlignment="1">
      <alignment wrapText="1"/>
    </xf>
    <xf numFmtId="0" fontId="71" fillId="32" borderId="34" xfId="0" applyFont="1" applyFill="1" applyBorder="1" applyAlignment="1">
      <alignment wrapText="1"/>
    </xf>
    <xf numFmtId="0" fontId="71" fillId="32" borderId="34" xfId="0" applyFont="1" applyFill="1" applyBorder="1" applyAlignment="1">
      <alignment horizontal="center" wrapText="1"/>
    </xf>
    <xf numFmtId="169" fontId="0" fillId="32" borderId="9" xfId="1" applyNumberFormat="1" applyFont="1" applyFill="1" applyBorder="1"/>
    <xf numFmtId="0" fontId="72" fillId="32" borderId="0" xfId="0" applyFont="1" applyFill="1" applyBorder="1" applyAlignment="1">
      <alignment horizontal="center" vertical="center" wrapText="1"/>
    </xf>
    <xf numFmtId="0" fontId="67" fillId="32" borderId="0" xfId="0" applyFont="1" applyFill="1" applyBorder="1" applyAlignment="1">
      <alignment horizontal="center" vertical="center" wrapText="1"/>
    </xf>
    <xf numFmtId="0" fontId="0" fillId="32" borderId="0" xfId="0" applyFont="1" applyFill="1" applyBorder="1" applyAlignment="1">
      <alignment horizontal="center" vertical="center" wrapText="1"/>
    </xf>
    <xf numFmtId="0" fontId="71" fillId="58" borderId="0" xfId="0" applyFont="1" applyFill="1" applyBorder="1" applyAlignment="1">
      <alignment wrapText="1"/>
    </xf>
    <xf numFmtId="0" fontId="0" fillId="32" borderId="10" xfId="0" applyFill="1" applyBorder="1" applyAlignment="1">
      <alignment horizontal="center" vertical="center" wrapText="1"/>
    </xf>
    <xf numFmtId="0" fontId="71" fillId="44" borderId="34" xfId="0" applyFont="1" applyFill="1" applyBorder="1" applyAlignment="1">
      <alignment horizontal="center" vertical="center" wrapText="1"/>
    </xf>
    <xf numFmtId="0" fontId="67" fillId="44" borderId="9" xfId="0" applyFont="1" applyFill="1" applyBorder="1" applyAlignment="1">
      <alignment horizontal="center" vertical="center"/>
    </xf>
    <xf numFmtId="0" fontId="67" fillId="44" borderId="34" xfId="0" applyFont="1" applyFill="1" applyBorder="1" applyAlignment="1">
      <alignment horizontal="center" vertical="center" wrapText="1"/>
    </xf>
    <xf numFmtId="2" fontId="71" fillId="44" borderId="34" xfId="0" applyNumberFormat="1" applyFont="1" applyFill="1" applyBorder="1" applyAlignment="1">
      <alignment horizontal="center" vertical="center" wrapText="1"/>
    </xf>
    <xf numFmtId="0" fontId="0" fillId="0" borderId="9" xfId="0" applyFont="1" applyFill="1" applyBorder="1" applyAlignment="1">
      <alignment horizontal="center" vertical="top"/>
    </xf>
    <xf numFmtId="0" fontId="36" fillId="44" borderId="9" xfId="0" applyFont="1" applyFill="1" applyBorder="1"/>
    <xf numFmtId="0" fontId="68" fillId="32" borderId="32" xfId="0" applyFont="1" applyFill="1" applyBorder="1" applyAlignment="1">
      <alignment wrapText="1"/>
    </xf>
    <xf numFmtId="0" fontId="73" fillId="0" borderId="9" xfId="0" applyFont="1" applyBorder="1" applyAlignment="1">
      <alignment horizontal="center" vertical="center"/>
    </xf>
    <xf numFmtId="0" fontId="67" fillId="0" borderId="9" xfId="0" applyFont="1" applyBorder="1" applyAlignment="1">
      <alignment horizontal="left" vertical="center"/>
    </xf>
    <xf numFmtId="0" fontId="67" fillId="0" borderId="9" xfId="0" applyFont="1" applyBorder="1" applyAlignment="1">
      <alignment vertical="center"/>
    </xf>
    <xf numFmtId="0" fontId="67" fillId="44" borderId="9" xfId="0" applyFont="1" applyFill="1" applyBorder="1" applyAlignment="1"/>
    <xf numFmtId="0" fontId="67" fillId="44" borderId="9" xfId="0" applyFont="1" applyFill="1" applyBorder="1" applyAlignment="1">
      <alignment wrapText="1"/>
    </xf>
    <xf numFmtId="0" fontId="67" fillId="0" borderId="9" xfId="0" applyFont="1" applyBorder="1" applyAlignment="1"/>
    <xf numFmtId="0" fontId="67" fillId="44" borderId="9" xfId="0" applyFont="1" applyFill="1" applyBorder="1" applyAlignment="1">
      <alignment vertical="center"/>
    </xf>
    <xf numFmtId="0" fontId="67" fillId="44" borderId="9" xfId="0" applyFont="1" applyFill="1" applyBorder="1" applyAlignment="1">
      <alignment vertical="top" wrapText="1"/>
    </xf>
    <xf numFmtId="0" fontId="46" fillId="50" borderId="10" xfId="0" applyFont="1" applyFill="1" applyBorder="1" applyAlignment="1">
      <alignment horizontal="center" vertical="center"/>
    </xf>
    <xf numFmtId="0" fontId="46" fillId="50" borderId="11" xfId="0" applyFont="1" applyFill="1" applyBorder="1" applyAlignment="1">
      <alignment horizontal="center" vertical="center"/>
    </xf>
    <xf numFmtId="0" fontId="18" fillId="0" borderId="0" xfId="0" applyFont="1" applyAlignment="1">
      <alignment horizontal="center" vertical="center"/>
    </xf>
    <xf numFmtId="0" fontId="19" fillId="0" borderId="0" xfId="0" applyFont="1" applyFill="1" applyBorder="1" applyAlignment="1">
      <alignment horizontal="left" vertical="top" wrapText="1"/>
    </xf>
    <xf numFmtId="0" fontId="16" fillId="32" borderId="9" xfId="0" applyFont="1" applyFill="1" applyBorder="1" applyAlignment="1">
      <alignment horizontal="center" vertical="center"/>
    </xf>
    <xf numFmtId="0" fontId="16" fillId="32" borderId="9" xfId="0" applyFont="1" applyFill="1" applyBorder="1" applyAlignment="1">
      <alignment horizontal="center" vertical="center" wrapText="1"/>
    </xf>
    <xf numFmtId="0" fontId="16" fillId="33" borderId="9" xfId="0" applyFont="1" applyFill="1" applyBorder="1" applyAlignment="1">
      <alignment horizontal="center" vertical="center"/>
    </xf>
    <xf numFmtId="0" fontId="60" fillId="34" borderId="18" xfId="0" applyFont="1" applyFill="1" applyBorder="1" applyAlignment="1">
      <alignment horizontal="center" vertical="center" wrapText="1"/>
    </xf>
    <xf numFmtId="0" fontId="60" fillId="34" borderId="14" xfId="0" applyFont="1" applyFill="1" applyBorder="1" applyAlignment="1">
      <alignment horizontal="center" vertical="center" wrapText="1"/>
    </xf>
    <xf numFmtId="0" fontId="60" fillId="34" borderId="19" xfId="0" applyFont="1" applyFill="1" applyBorder="1" applyAlignment="1">
      <alignment horizontal="center" vertical="center" wrapText="1"/>
    </xf>
    <xf numFmtId="0" fontId="16" fillId="39" borderId="18" xfId="0" applyFont="1" applyFill="1" applyBorder="1" applyAlignment="1">
      <alignment horizontal="center" vertical="center" wrapText="1"/>
    </xf>
    <xf numFmtId="0" fontId="16" fillId="39" borderId="19" xfId="0" applyFont="1" applyFill="1" applyBorder="1" applyAlignment="1">
      <alignment horizontal="center" vertical="center" wrapText="1"/>
    </xf>
    <xf numFmtId="0" fontId="16" fillId="39" borderId="29" xfId="0" applyFont="1" applyFill="1" applyBorder="1" applyAlignment="1">
      <alignment horizontal="center" vertical="center" wrapText="1"/>
    </xf>
    <xf numFmtId="0" fontId="16" fillId="39" borderId="30" xfId="0" applyFont="1" applyFill="1" applyBorder="1" applyAlignment="1">
      <alignment horizontal="center" vertical="center" wrapText="1"/>
    </xf>
    <xf numFmtId="0" fontId="16" fillId="53" borderId="18" xfId="0" applyFont="1" applyFill="1" applyBorder="1" applyAlignment="1">
      <alignment horizontal="center" vertical="center" wrapText="1"/>
    </xf>
    <xf numFmtId="0" fontId="16" fillId="53" borderId="19" xfId="0" applyFont="1" applyFill="1" applyBorder="1" applyAlignment="1">
      <alignment horizontal="center" vertical="center" wrapText="1"/>
    </xf>
    <xf numFmtId="0" fontId="16" fillId="53" borderId="29" xfId="0" applyFont="1" applyFill="1" applyBorder="1" applyAlignment="1">
      <alignment horizontal="center" vertical="center" wrapText="1"/>
    </xf>
    <xf numFmtId="0" fontId="16" fillId="53" borderId="30" xfId="0" applyFont="1" applyFill="1" applyBorder="1" applyAlignment="1">
      <alignment horizontal="center" vertical="center" wrapText="1"/>
    </xf>
    <xf numFmtId="0" fontId="16" fillId="35" borderId="18" xfId="0" applyFont="1" applyFill="1" applyBorder="1" applyAlignment="1">
      <alignment horizontal="center" vertical="center" wrapText="1"/>
    </xf>
    <xf numFmtId="0" fontId="16" fillId="35" borderId="19" xfId="0" applyFont="1" applyFill="1" applyBorder="1" applyAlignment="1">
      <alignment horizontal="center" vertical="center" wrapText="1"/>
    </xf>
    <xf numFmtId="0" fontId="16" fillId="35" borderId="29" xfId="0" applyFont="1" applyFill="1" applyBorder="1" applyAlignment="1">
      <alignment horizontal="center" vertical="center" wrapText="1"/>
    </xf>
    <xf numFmtId="0" fontId="16" fillId="35" borderId="30" xfId="0" applyFont="1" applyFill="1" applyBorder="1" applyAlignment="1">
      <alignment horizontal="center" vertical="center" wrapText="1"/>
    </xf>
    <xf numFmtId="0" fontId="0" fillId="54" borderId="28" xfId="0" applyFill="1" applyBorder="1" applyAlignment="1">
      <alignment horizontal="center" vertical="center" wrapText="1"/>
    </xf>
    <xf numFmtId="0" fontId="0" fillId="54" borderId="0" xfId="0" applyFill="1" applyBorder="1" applyAlignment="1">
      <alignment horizontal="center" vertical="center" wrapText="1"/>
    </xf>
    <xf numFmtId="0" fontId="0" fillId="54" borderId="0" xfId="0" applyFill="1" applyAlignment="1">
      <alignment horizontal="center" vertical="center" wrapText="1"/>
    </xf>
    <xf numFmtId="0" fontId="0" fillId="41" borderId="18" xfId="0" applyFill="1" applyBorder="1" applyAlignment="1">
      <alignment horizontal="center" vertical="center" wrapText="1"/>
    </xf>
    <xf numFmtId="0" fontId="0" fillId="41" borderId="19" xfId="0" applyFill="1" applyBorder="1" applyAlignment="1">
      <alignment horizontal="center" vertical="center" wrapText="1"/>
    </xf>
    <xf numFmtId="0" fontId="0" fillId="41" borderId="29" xfId="0" applyFill="1" applyBorder="1" applyAlignment="1">
      <alignment horizontal="center" vertical="center" wrapText="1"/>
    </xf>
    <xf numFmtId="0" fontId="0" fillId="41" borderId="30" xfId="0" applyFill="1" applyBorder="1" applyAlignment="1">
      <alignment horizontal="center" vertical="center" wrapText="1"/>
    </xf>
    <xf numFmtId="0" fontId="16" fillId="0" borderId="0" xfId="0" applyFont="1" applyAlignment="1">
      <alignment horizontal="center"/>
    </xf>
    <xf numFmtId="0" fontId="16" fillId="39" borderId="9" xfId="0" applyFont="1" applyFill="1" applyBorder="1" applyAlignment="1">
      <alignment horizontal="center" vertical="center" wrapText="1"/>
    </xf>
    <xf numFmtId="0" fontId="16" fillId="40" borderId="9" xfId="0" applyFont="1" applyFill="1" applyBorder="1" applyAlignment="1">
      <alignment horizontal="center" vertical="center" wrapText="1"/>
    </xf>
    <xf numFmtId="0" fontId="0" fillId="36" borderId="0" xfId="0" applyFont="1" applyFill="1" applyAlignment="1">
      <alignment wrapText="1"/>
    </xf>
    <xf numFmtId="0" fontId="62" fillId="55" borderId="9" xfId="0" applyFont="1" applyFill="1" applyBorder="1" applyAlignment="1">
      <alignment horizontal="center" wrapText="1"/>
    </xf>
    <xf numFmtId="0" fontId="16" fillId="57" borderId="28" xfId="0" applyFont="1" applyFill="1" applyBorder="1" applyAlignment="1">
      <alignment horizontal="center" wrapText="1"/>
    </xf>
    <xf numFmtId="0" fontId="16" fillId="57" borderId="0" xfId="0" applyFont="1" applyFill="1" applyAlignment="1">
      <alignment horizontal="center" wrapText="1"/>
    </xf>
    <xf numFmtId="0" fontId="16" fillId="0" borderId="10" xfId="0" applyFont="1" applyFill="1" applyBorder="1" applyAlignment="1">
      <alignment horizontal="center" vertical="top" wrapText="1"/>
    </xf>
    <xf numFmtId="0" fontId="16" fillId="0" borderId="12" xfId="0" applyFont="1" applyFill="1" applyBorder="1" applyAlignment="1">
      <alignment horizontal="center" vertical="top" wrapText="1"/>
    </xf>
    <xf numFmtId="0" fontId="16" fillId="0" borderId="14" xfId="0" applyFont="1" applyBorder="1" applyAlignment="1">
      <alignment horizontal="left"/>
    </xf>
    <xf numFmtId="0" fontId="39" fillId="0" borderId="10" xfId="108" applyFont="1" applyFill="1" applyBorder="1" applyAlignment="1">
      <alignment horizontal="left" vertical="center" wrapText="1"/>
    </xf>
    <xf numFmtId="0" fontId="39" fillId="0" borderId="12" xfId="108" applyFont="1" applyFill="1" applyBorder="1" applyAlignment="1">
      <alignment horizontal="left" vertical="center" wrapText="1"/>
    </xf>
    <xf numFmtId="0" fontId="63" fillId="0" borderId="0" xfId="0" applyFont="1" applyAlignment="1">
      <alignment horizontal="center" vertical="center"/>
    </xf>
    <xf numFmtId="0" fontId="16" fillId="0" borderId="0" xfId="0" applyFont="1" applyBorder="1" applyAlignment="1">
      <alignment horizontal="left" vertical="center"/>
    </xf>
    <xf numFmtId="0" fontId="16" fillId="0" borderId="0" xfId="0" applyFont="1" applyAlignment="1">
      <alignment horizontal="left" vertical="center"/>
    </xf>
    <xf numFmtId="0" fontId="0" fillId="0" borderId="0" xfId="0" applyBorder="1" applyAlignment="1">
      <alignment horizontal="center" vertical="center" wrapText="1"/>
    </xf>
    <xf numFmtId="0" fontId="16" fillId="0" borderId="9" xfId="0" applyFont="1" applyFill="1" applyBorder="1" applyAlignment="1">
      <alignment vertical="center"/>
    </xf>
    <xf numFmtId="0" fontId="16" fillId="0" borderId="0" xfId="0" applyFont="1" applyFill="1" applyBorder="1" applyAlignment="1">
      <alignment horizontal="left" vertical="center"/>
    </xf>
    <xf numFmtId="0" fontId="38" fillId="0" borderId="0" xfId="0" applyFont="1" applyFill="1" applyBorder="1" applyAlignment="1">
      <alignment horizontal="center" vertical="center"/>
    </xf>
    <xf numFmtId="0" fontId="16" fillId="48" borderId="0" xfId="0" applyFont="1" applyFill="1" applyBorder="1" applyAlignment="1">
      <alignment horizontal="center" vertical="center"/>
    </xf>
    <xf numFmtId="0" fontId="39" fillId="40" borderId="9" xfId="108" applyFont="1" applyFill="1" applyBorder="1" applyAlignment="1">
      <alignment horizontal="center" vertical="center"/>
    </xf>
    <xf numFmtId="0" fontId="39" fillId="0" borderId="9" xfId="108" applyFont="1" applyFill="1" applyBorder="1" applyAlignment="1">
      <alignment horizontal="left" vertical="center"/>
    </xf>
    <xf numFmtId="0" fontId="39" fillId="0" borderId="9" xfId="108" applyFont="1" applyFill="1" applyBorder="1" applyAlignment="1">
      <alignment horizontal="left" vertical="top" wrapText="1"/>
    </xf>
    <xf numFmtId="2" fontId="41" fillId="0" borderId="0" xfId="123" applyNumberFormat="1" applyFont="1" applyFill="1" applyBorder="1" applyAlignment="1" applyProtection="1">
      <alignment horizontal="center" vertical="center" wrapText="1"/>
    </xf>
    <xf numFmtId="0" fontId="42" fillId="0" borderId="0" xfId="123" applyFont="1" applyBorder="1" applyAlignment="1">
      <alignment horizontal="left" vertical="center" wrapText="1"/>
    </xf>
    <xf numFmtId="0" fontId="44" fillId="0" borderId="20" xfId="0" applyFont="1" applyBorder="1" applyAlignment="1">
      <alignment horizontal="left" vertical="center"/>
    </xf>
    <xf numFmtId="0" fontId="45" fillId="0" borderId="21" xfId="0" applyFont="1" applyBorder="1" applyAlignment="1">
      <alignment horizontal="center" vertical="center" wrapText="1"/>
    </xf>
    <xf numFmtId="0" fontId="45" fillId="0" borderId="22" xfId="0" applyFont="1" applyBorder="1" applyAlignment="1">
      <alignment horizontal="center" vertical="center" wrapText="1"/>
    </xf>
    <xf numFmtId="0" fontId="45" fillId="0" borderId="23" xfId="0" applyFont="1" applyBorder="1" applyAlignment="1">
      <alignment horizontal="center" vertical="center" wrapText="1"/>
    </xf>
    <xf numFmtId="0" fontId="44" fillId="0" borderId="26" xfId="0" applyFont="1" applyBorder="1" applyAlignment="1">
      <alignment horizontal="center" vertical="center" wrapText="1"/>
    </xf>
    <xf numFmtId="0" fontId="44" fillId="0" borderId="20" xfId="0" applyFont="1" applyBorder="1" applyAlignment="1">
      <alignment horizontal="center" vertical="center" wrapText="1"/>
    </xf>
    <xf numFmtId="9" fontId="44" fillId="0" borderId="20" xfId="0" applyNumberFormat="1" applyFont="1" applyBorder="1" applyAlignment="1">
      <alignment horizontal="center" vertical="center" wrapText="1"/>
    </xf>
    <xf numFmtId="9" fontId="44" fillId="0" borderId="27" xfId="0" applyNumberFormat="1" applyFont="1" applyBorder="1" applyAlignment="1">
      <alignment horizontal="center" vertical="center" wrapText="1"/>
    </xf>
    <xf numFmtId="0" fontId="44" fillId="0" borderId="24" xfId="0" applyFont="1" applyBorder="1" applyAlignment="1">
      <alignment horizontal="center" vertical="center" wrapText="1"/>
    </xf>
    <xf numFmtId="0" fontId="44" fillId="0" borderId="0" xfId="0" applyFont="1" applyBorder="1" applyAlignment="1">
      <alignment horizontal="center" vertical="center" wrapText="1"/>
    </xf>
    <xf numFmtId="9" fontId="44" fillId="0" borderId="0" xfId="0" applyNumberFormat="1" applyFont="1" applyBorder="1" applyAlignment="1">
      <alignment horizontal="center" vertical="center" wrapText="1"/>
    </xf>
    <xf numFmtId="9" fontId="44" fillId="0" borderId="25" xfId="0" applyNumberFormat="1" applyFont="1" applyBorder="1" applyAlignment="1">
      <alignment horizontal="center" vertical="center" wrapText="1"/>
    </xf>
    <xf numFmtId="0" fontId="16" fillId="43" borderId="9" xfId="0" applyFont="1" applyFill="1" applyBorder="1" applyAlignment="1">
      <alignment horizontal="left" vertical="top" wrapText="1"/>
    </xf>
    <xf numFmtId="0" fontId="34" fillId="42" borderId="16" xfId="0" applyFont="1" applyFill="1" applyBorder="1" applyAlignment="1">
      <alignment horizontal="center" vertical="center" wrapText="1"/>
    </xf>
    <xf numFmtId="0" fontId="34" fillId="42" borderId="13" xfId="0" applyFont="1" applyFill="1" applyBorder="1" applyAlignment="1">
      <alignment horizontal="center" vertical="center" wrapText="1"/>
    </xf>
    <xf numFmtId="0" fontId="34" fillId="40" borderId="16" xfId="0" applyFont="1" applyFill="1" applyBorder="1" applyAlignment="1">
      <alignment horizontal="center" vertical="center" wrapText="1"/>
    </xf>
    <xf numFmtId="0" fontId="34" fillId="40" borderId="13" xfId="0" applyFont="1" applyFill="1" applyBorder="1" applyAlignment="1">
      <alignment horizontal="center" vertical="center" wrapText="1"/>
    </xf>
    <xf numFmtId="0" fontId="34" fillId="38" borderId="16" xfId="0" applyFont="1" applyFill="1" applyBorder="1" applyAlignment="1">
      <alignment horizontal="center" vertical="center" wrapText="1"/>
    </xf>
    <xf numFmtId="0" fontId="34" fillId="38" borderId="13" xfId="0" applyFont="1" applyFill="1" applyBorder="1" applyAlignment="1">
      <alignment horizontal="center" vertical="center" wrapText="1"/>
    </xf>
    <xf numFmtId="0" fontId="34" fillId="39" borderId="10" xfId="0" applyFont="1" applyFill="1" applyBorder="1" applyAlignment="1">
      <alignment horizontal="center" vertical="center" wrapText="1"/>
    </xf>
    <xf numFmtId="0" fontId="34" fillId="39" borderId="12" xfId="0" applyFont="1" applyFill="1" applyBorder="1" applyAlignment="1">
      <alignment horizontal="center" vertical="center" wrapText="1"/>
    </xf>
    <xf numFmtId="0" fontId="34" fillId="39" borderId="16" xfId="0" applyFont="1" applyFill="1" applyBorder="1" applyAlignment="1">
      <alignment horizontal="center" vertical="center" wrapText="1"/>
    </xf>
    <xf numFmtId="0" fontId="34" fillId="39" borderId="13" xfId="0" applyFont="1" applyFill="1" applyBorder="1" applyAlignment="1">
      <alignment horizontal="center" vertical="center" wrapText="1"/>
    </xf>
    <xf numFmtId="0" fontId="72" fillId="32" borderId="16" xfId="0" applyFont="1" applyFill="1" applyBorder="1" applyAlignment="1">
      <alignment horizontal="center" vertical="center" wrapText="1"/>
    </xf>
    <xf numFmtId="0" fontId="72" fillId="32" borderId="13" xfId="0" applyFont="1" applyFill="1" applyBorder="1" applyAlignment="1">
      <alignment horizontal="center" vertical="center" wrapText="1"/>
    </xf>
    <xf numFmtId="0" fontId="67" fillId="32" borderId="16" xfId="0" applyFont="1" applyFill="1" applyBorder="1" applyAlignment="1">
      <alignment horizontal="center" vertical="center" wrapText="1"/>
    </xf>
    <xf numFmtId="0" fontId="67" fillId="32" borderId="13" xfId="0" applyFont="1" applyFill="1" applyBorder="1" applyAlignment="1">
      <alignment horizontal="center" vertical="center" wrapText="1"/>
    </xf>
    <xf numFmtId="0" fontId="16" fillId="0" borderId="14" xfId="0" applyFont="1" applyBorder="1" applyAlignment="1">
      <alignment vertical="center" wrapText="1"/>
    </xf>
    <xf numFmtId="0" fontId="34" fillId="42" borderId="9" xfId="0" applyFont="1" applyFill="1" applyBorder="1" applyAlignment="1">
      <alignment horizontal="center" vertical="center" wrapText="1"/>
    </xf>
    <xf numFmtId="0" fontId="16" fillId="41" borderId="16" xfId="0" applyFont="1" applyFill="1" applyBorder="1" applyAlignment="1">
      <alignment horizontal="center" vertical="center" wrapText="1"/>
    </xf>
    <xf numFmtId="0" fontId="16" fillId="41" borderId="13" xfId="0" applyFont="1" applyFill="1" applyBorder="1" applyAlignment="1">
      <alignment horizontal="center" vertical="center" wrapText="1"/>
    </xf>
    <xf numFmtId="0" fontId="16" fillId="34" borderId="16" xfId="0" applyFont="1" applyFill="1" applyBorder="1" applyAlignment="1">
      <alignment horizontal="center" vertical="center" wrapText="1"/>
    </xf>
    <xf numFmtId="0" fontId="16" fillId="34" borderId="13" xfId="0" applyFont="1" applyFill="1" applyBorder="1" applyAlignment="1">
      <alignment horizontal="center" vertical="center" wrapText="1"/>
    </xf>
    <xf numFmtId="0" fontId="34" fillId="38" borderId="9" xfId="0" applyFont="1" applyFill="1" applyBorder="1" applyAlignment="1">
      <alignment horizontal="center" vertical="center" wrapText="1"/>
    </xf>
    <xf numFmtId="0" fontId="34" fillId="34" borderId="16" xfId="0" applyFont="1" applyFill="1" applyBorder="1" applyAlignment="1">
      <alignment horizontal="center" vertical="center" wrapText="1"/>
    </xf>
    <xf numFmtId="0" fontId="34" fillId="34" borderId="13" xfId="0" applyFont="1" applyFill="1" applyBorder="1" applyAlignment="1">
      <alignment horizontal="center" vertical="center" wrapText="1"/>
    </xf>
    <xf numFmtId="0" fontId="20" fillId="0" borderId="15" xfId="0" applyFont="1" applyBorder="1" applyAlignment="1">
      <alignment horizontal="center" vertical="center"/>
    </xf>
    <xf numFmtId="0" fontId="16" fillId="36" borderId="9" xfId="0" applyFont="1" applyFill="1" applyBorder="1" applyAlignment="1">
      <alignment horizontal="center" vertical="center" wrapText="1"/>
    </xf>
    <xf numFmtId="0" fontId="0" fillId="36" borderId="9" xfId="0" applyFont="1" applyFill="1" applyBorder="1" applyAlignment="1">
      <alignment horizontal="center" wrapText="1"/>
    </xf>
    <xf numFmtId="0" fontId="16" fillId="36" borderId="9" xfId="0" applyFont="1" applyFill="1" applyBorder="1" applyAlignment="1">
      <alignment horizontal="center" wrapText="1"/>
    </xf>
    <xf numFmtId="0" fontId="0" fillId="0" borderId="0" xfId="0" applyFont="1" applyAlignment="1">
      <alignment wrapText="1"/>
    </xf>
    <xf numFmtId="0" fontId="37" fillId="45" borderId="9" xfId="0" applyFont="1" applyFill="1" applyBorder="1" applyAlignment="1">
      <alignment horizontal="center" vertical="top" wrapText="1"/>
    </xf>
    <xf numFmtId="0" fontId="35" fillId="34" borderId="9" xfId="0" applyFont="1" applyFill="1" applyBorder="1" applyAlignment="1">
      <alignment horizontal="center" vertical="top" wrapText="1"/>
    </xf>
    <xf numFmtId="0" fontId="35" fillId="40" borderId="16" xfId="0" applyFont="1" applyFill="1" applyBorder="1" applyAlignment="1">
      <alignment horizontal="center" vertical="top" wrapText="1"/>
    </xf>
    <xf numFmtId="0" fontId="35" fillId="40" borderId="13" xfId="0" applyFont="1" applyFill="1" applyBorder="1" applyAlignment="1">
      <alignment horizontal="center" vertical="top" wrapText="1"/>
    </xf>
    <xf numFmtId="0" fontId="35" fillId="45" borderId="16" xfId="0" applyFont="1" applyFill="1" applyBorder="1" applyAlignment="1">
      <alignment horizontal="center" vertical="top" wrapText="1"/>
    </xf>
    <xf numFmtId="0" fontId="35" fillId="45" borderId="13" xfId="0" applyFont="1" applyFill="1" applyBorder="1" applyAlignment="1">
      <alignment horizontal="center" vertical="top" wrapText="1"/>
    </xf>
    <xf numFmtId="0" fontId="35" fillId="46" borderId="16" xfId="0" applyFont="1" applyFill="1" applyBorder="1" applyAlignment="1">
      <alignment horizontal="center" vertical="top" wrapText="1"/>
    </xf>
    <xf numFmtId="0" fontId="35" fillId="46" borderId="13" xfId="0" applyFont="1" applyFill="1" applyBorder="1" applyAlignment="1">
      <alignment horizontal="center" vertical="top" wrapText="1"/>
    </xf>
    <xf numFmtId="0" fontId="37" fillId="47" borderId="10" xfId="0" applyFont="1" applyFill="1" applyBorder="1" applyAlignment="1">
      <alignment horizontal="center" vertical="center" wrapText="1"/>
    </xf>
    <xf numFmtId="0" fontId="37" fillId="47" borderId="11" xfId="0" applyFont="1" applyFill="1" applyBorder="1" applyAlignment="1">
      <alignment horizontal="center" vertical="center" wrapText="1"/>
    </xf>
    <xf numFmtId="0" fontId="37" fillId="47" borderId="12" xfId="0" applyFont="1" applyFill="1" applyBorder="1" applyAlignment="1">
      <alignment horizontal="center" vertical="center" wrapText="1"/>
    </xf>
    <xf numFmtId="0" fontId="35" fillId="40" borderId="10" xfId="0" applyFont="1" applyFill="1" applyBorder="1" applyAlignment="1">
      <alignment horizontal="center" vertical="center" wrapText="1"/>
    </xf>
    <xf numFmtId="0" fontId="35" fillId="40" borderId="11" xfId="0" applyFont="1" applyFill="1" applyBorder="1" applyAlignment="1">
      <alignment horizontal="center" vertical="center" wrapText="1"/>
    </xf>
    <xf numFmtId="0" fontId="20" fillId="40" borderId="12" xfId="0" applyFont="1" applyFill="1" applyBorder="1" applyAlignment="1">
      <alignment horizontal="center" vertical="center" wrapText="1"/>
    </xf>
    <xf numFmtId="0" fontId="37" fillId="47" borderId="9" xfId="0" applyFont="1" applyFill="1" applyBorder="1" applyAlignment="1">
      <alignment horizontal="center" vertical="center" wrapText="1"/>
    </xf>
    <xf numFmtId="0" fontId="35" fillId="40" borderId="18" xfId="0" applyFont="1" applyFill="1" applyBorder="1" applyAlignment="1">
      <alignment horizontal="center" vertical="center" wrapText="1"/>
    </xf>
    <xf numFmtId="0" fontId="35" fillId="40" borderId="14" xfId="0" applyFont="1" applyFill="1" applyBorder="1" applyAlignment="1">
      <alignment horizontal="center" vertical="center" wrapText="1"/>
    </xf>
    <xf numFmtId="0" fontId="35" fillId="40" borderId="19" xfId="0" applyFont="1" applyFill="1" applyBorder="1" applyAlignment="1">
      <alignment horizontal="center" vertical="center" wrapText="1"/>
    </xf>
    <xf numFmtId="0" fontId="35" fillId="40" borderId="9" xfId="0" applyFont="1" applyFill="1" applyBorder="1" applyAlignment="1">
      <alignment horizontal="center" vertical="center" wrapText="1"/>
    </xf>
    <xf numFmtId="0" fontId="35" fillId="39" borderId="9" xfId="0" applyFont="1" applyFill="1" applyBorder="1" applyAlignment="1">
      <alignment horizontal="center" vertical="center" wrapText="1"/>
    </xf>
    <xf numFmtId="0" fontId="37" fillId="39" borderId="9" xfId="0" applyFont="1" applyFill="1" applyBorder="1" applyAlignment="1">
      <alignment horizontal="center" vertical="center" wrapText="1"/>
    </xf>
    <xf numFmtId="0" fontId="35" fillId="34" borderId="10" xfId="0" applyFont="1" applyFill="1" applyBorder="1" applyAlignment="1">
      <alignment horizontal="center" vertical="center" wrapText="1"/>
    </xf>
    <xf numFmtId="0" fontId="35" fillId="34" borderId="11" xfId="0" applyFont="1" applyFill="1" applyBorder="1" applyAlignment="1">
      <alignment horizontal="center" vertical="center" wrapText="1"/>
    </xf>
    <xf numFmtId="0" fontId="37" fillId="45" borderId="9" xfId="0" applyFont="1" applyFill="1" applyBorder="1" applyAlignment="1">
      <alignment horizontal="center" vertical="center" wrapText="1"/>
    </xf>
    <xf numFmtId="0" fontId="35" fillId="0" borderId="15" xfId="0" applyFont="1" applyBorder="1" applyAlignment="1">
      <alignment horizontal="left" vertical="center"/>
    </xf>
    <xf numFmtId="0" fontId="20" fillId="41" borderId="9" xfId="0" applyFont="1" applyFill="1" applyBorder="1" applyAlignment="1">
      <alignment horizontal="center" vertical="center"/>
    </xf>
    <xf numFmtId="0" fontId="16" fillId="41" borderId="17" xfId="0" applyFont="1" applyFill="1" applyBorder="1" applyAlignment="1">
      <alignment horizontal="center" vertical="center" wrapText="1"/>
    </xf>
    <xf numFmtId="0" fontId="35" fillId="45" borderId="10" xfId="0" applyFont="1" applyFill="1" applyBorder="1" applyAlignment="1">
      <alignment horizontal="center" vertical="center" wrapText="1"/>
    </xf>
    <xf numFmtId="0" fontId="35" fillId="45" borderId="11" xfId="0" applyFont="1" applyFill="1" applyBorder="1" applyAlignment="1">
      <alignment horizontal="center" vertical="center" wrapText="1"/>
    </xf>
    <xf numFmtId="0" fontId="35" fillId="45" borderId="12" xfId="0" applyFont="1" applyFill="1" applyBorder="1" applyAlignment="1">
      <alignment horizontal="center" vertical="center" wrapText="1"/>
    </xf>
    <xf numFmtId="0" fontId="35" fillId="46" borderId="10" xfId="0" applyFont="1" applyFill="1" applyBorder="1" applyAlignment="1">
      <alignment horizontal="center" vertical="center" wrapText="1"/>
    </xf>
    <xf numFmtId="0" fontId="35" fillId="46" borderId="11" xfId="0" applyFont="1" applyFill="1" applyBorder="1" applyAlignment="1">
      <alignment horizontal="center" vertical="center" wrapText="1"/>
    </xf>
    <xf numFmtId="0" fontId="35" fillId="46" borderId="12" xfId="0" applyFont="1" applyFill="1" applyBorder="1" applyAlignment="1">
      <alignment horizontal="center" vertical="center" wrapText="1"/>
    </xf>
    <xf numFmtId="0" fontId="35" fillId="40" borderId="12" xfId="0" applyFont="1" applyFill="1" applyBorder="1" applyAlignment="1">
      <alignment horizontal="center" vertical="center" wrapText="1"/>
    </xf>
    <xf numFmtId="0" fontId="20" fillId="0" borderId="15" xfId="0" applyFont="1" applyBorder="1" applyAlignment="1">
      <alignment horizontal="center" vertical="center" wrapText="1"/>
    </xf>
    <xf numFmtId="0" fontId="65" fillId="46" borderId="16" xfId="0" applyFont="1" applyFill="1" applyBorder="1" applyAlignment="1">
      <alignment horizontal="center" vertical="center" wrapText="1"/>
    </xf>
    <xf numFmtId="0" fontId="65" fillId="46" borderId="17" xfId="0" applyFont="1" applyFill="1" applyBorder="1" applyAlignment="1">
      <alignment horizontal="center" vertical="center" wrapText="1"/>
    </xf>
    <xf numFmtId="0" fontId="65" fillId="46" borderId="13" xfId="0" applyFont="1" applyFill="1" applyBorder="1" applyAlignment="1">
      <alignment horizontal="center" vertical="center" wrapText="1"/>
    </xf>
    <xf numFmtId="0" fontId="0" fillId="0" borderId="16" xfId="0" applyFill="1" applyBorder="1" applyAlignment="1">
      <alignment vertical="center" wrapText="1"/>
    </xf>
    <xf numFmtId="0" fontId="0" fillId="0" borderId="17" xfId="0" applyFill="1" applyBorder="1" applyAlignment="1">
      <alignment vertical="center" wrapText="1"/>
    </xf>
    <xf numFmtId="0" fontId="0" fillId="0" borderId="13" xfId="0" applyFill="1" applyBorder="1" applyAlignment="1">
      <alignment vertical="center" wrapText="1"/>
    </xf>
    <xf numFmtId="0" fontId="64" fillId="0" borderId="0" xfId="0" applyFont="1" applyBorder="1" applyAlignment="1">
      <alignment horizontal="center" vertical="center" wrapText="1"/>
    </xf>
    <xf numFmtId="0" fontId="37" fillId="0" borderId="0" xfId="0" applyFont="1" applyBorder="1" applyAlignment="1">
      <alignment horizontal="center" vertical="center" wrapText="1"/>
    </xf>
    <xf numFmtId="2" fontId="34" fillId="41" borderId="0" xfId="123" applyNumberFormat="1" applyFont="1" applyFill="1" applyBorder="1" applyAlignment="1" applyProtection="1">
      <alignment horizontal="center" vertical="center" wrapText="1"/>
    </xf>
    <xf numFmtId="0" fontId="34" fillId="38" borderId="9" xfId="108" applyFont="1" applyFill="1" applyBorder="1" applyAlignment="1">
      <alignment horizontal="center" vertical="center" wrapText="1"/>
    </xf>
    <xf numFmtId="0" fontId="0" fillId="0" borderId="17" xfId="0" applyFont="1" applyFill="1" applyBorder="1" applyAlignment="1">
      <alignment vertical="center" wrapText="1"/>
    </xf>
    <xf numFmtId="0" fontId="0" fillId="0" borderId="13" xfId="0" applyFont="1" applyFill="1" applyBorder="1" applyAlignment="1">
      <alignment vertical="center" wrapText="1"/>
    </xf>
    <xf numFmtId="0" fontId="0" fillId="0" borderId="9" xfId="0" applyFont="1" applyFill="1" applyBorder="1" applyAlignment="1">
      <alignment horizontal="left" vertical="center" wrapText="1"/>
    </xf>
    <xf numFmtId="0" fontId="65" fillId="50" borderId="10" xfId="0" applyFont="1" applyFill="1" applyBorder="1" applyAlignment="1">
      <alignment horizontal="center" vertical="center" wrapText="1"/>
    </xf>
    <xf numFmtId="0" fontId="65" fillId="50" borderId="11" xfId="0" applyFont="1" applyFill="1" applyBorder="1" applyAlignment="1">
      <alignment horizontal="center" vertical="center" wrapText="1"/>
    </xf>
    <xf numFmtId="0" fontId="65" fillId="50" borderId="12" xfId="0" applyFont="1" applyFill="1" applyBorder="1" applyAlignment="1">
      <alignment horizontal="center" vertical="center" wrapText="1"/>
    </xf>
    <xf numFmtId="0" fontId="32" fillId="44" borderId="10" xfId="0" applyFont="1" applyFill="1" applyBorder="1" applyAlignment="1">
      <alignment vertical="center" wrapText="1"/>
    </xf>
    <xf numFmtId="0" fontId="32" fillId="44" borderId="12" xfId="0" applyFont="1" applyFill="1" applyBorder="1" applyAlignment="1">
      <alignment vertical="center" wrapText="1"/>
    </xf>
    <xf numFmtId="2" fontId="34" fillId="50" borderId="0" xfId="123" applyNumberFormat="1" applyFont="1" applyFill="1" applyBorder="1" applyAlignment="1" applyProtection="1">
      <alignment horizontal="center" vertical="center" wrapText="1"/>
    </xf>
    <xf numFmtId="0" fontId="32" fillId="0" borderId="0" xfId="0" applyNumberFormat="1" applyFont="1" applyAlignment="1">
      <alignment horizontal="left" vertical="center" wrapText="1"/>
    </xf>
    <xf numFmtId="0" fontId="32" fillId="44" borderId="0" xfId="0" applyFont="1" applyFill="1" applyAlignment="1">
      <alignment horizontal="left" vertical="center" wrapText="1"/>
    </xf>
    <xf numFmtId="0" fontId="32" fillId="0" borderId="0" xfId="0" applyFont="1" applyAlignment="1">
      <alignment horizontal="left" vertical="center" wrapText="1"/>
    </xf>
    <xf numFmtId="0" fontId="32" fillId="0" borderId="0" xfId="0" applyFont="1" applyAlignment="1">
      <alignment horizontal="left" vertical="center"/>
    </xf>
    <xf numFmtId="0" fontId="32" fillId="56" borderId="10" xfId="108" applyFont="1" applyFill="1" applyBorder="1" applyAlignment="1">
      <alignment vertical="center"/>
    </xf>
    <xf numFmtId="0" fontId="32" fillId="56" borderId="12" xfId="108" applyFont="1" applyFill="1" applyBorder="1" applyAlignment="1">
      <alignment vertical="center"/>
    </xf>
    <xf numFmtId="0" fontId="32" fillId="0" borderId="9" xfId="108" applyFont="1" applyBorder="1" applyAlignment="1">
      <alignment vertical="center"/>
    </xf>
    <xf numFmtId="0" fontId="32" fillId="49" borderId="9" xfId="108" applyFont="1" applyFill="1" applyBorder="1" applyAlignment="1">
      <alignment vertical="center"/>
    </xf>
    <xf numFmtId="0" fontId="34" fillId="40" borderId="10" xfId="108" applyFont="1" applyFill="1" applyBorder="1" applyAlignment="1">
      <alignment horizontal="left" vertical="center"/>
    </xf>
    <xf numFmtId="0" fontId="34" fillId="40" borderId="11" xfId="108" applyFont="1" applyFill="1" applyBorder="1" applyAlignment="1">
      <alignment horizontal="left" vertical="center"/>
    </xf>
    <xf numFmtId="0" fontId="34" fillId="40" borderId="12" xfId="108" applyFont="1" applyFill="1" applyBorder="1" applyAlignment="1">
      <alignment horizontal="left" vertical="center"/>
    </xf>
    <xf numFmtId="0" fontId="34" fillId="40" borderId="9" xfId="108" applyFont="1" applyFill="1" applyBorder="1" applyAlignment="1">
      <alignment horizontal="center" vertical="center"/>
    </xf>
    <xf numFmtId="0" fontId="34" fillId="44" borderId="10" xfId="108" applyFont="1" applyFill="1" applyBorder="1" applyAlignment="1">
      <alignment vertical="center"/>
    </xf>
    <xf numFmtId="0" fontId="32" fillId="44" borderId="12" xfId="108" applyFont="1" applyFill="1" applyBorder="1" applyAlignment="1">
      <alignment vertical="center"/>
    </xf>
    <xf numFmtId="0" fontId="37" fillId="0" borderId="15" xfId="108" applyFont="1" applyBorder="1" applyAlignment="1">
      <alignment horizontal="center" vertical="center"/>
    </xf>
    <xf numFmtId="2" fontId="34" fillId="41" borderId="9" xfId="123" applyNumberFormat="1" applyFont="1" applyFill="1" applyBorder="1" applyAlignment="1" applyProtection="1">
      <alignment horizontal="center" vertical="center" wrapText="1"/>
    </xf>
    <xf numFmtId="2" fontId="34" fillId="41" borderId="16" xfId="123" applyNumberFormat="1" applyFont="1" applyFill="1" applyBorder="1" applyAlignment="1" applyProtection="1">
      <alignment horizontal="center" vertical="center" wrapText="1"/>
    </xf>
    <xf numFmtId="2" fontId="34" fillId="41" borderId="13" xfId="123" applyNumberFormat="1" applyFont="1" applyFill="1" applyBorder="1" applyAlignment="1" applyProtection="1">
      <alignment horizontal="center" vertical="center" wrapText="1"/>
    </xf>
    <xf numFmtId="0" fontId="32" fillId="0" borderId="10" xfId="108" applyFont="1" applyBorder="1" applyAlignment="1">
      <alignment vertical="center"/>
    </xf>
    <xf numFmtId="0" fontId="32" fillId="0" borderId="12" xfId="108" applyFont="1" applyBorder="1" applyAlignment="1">
      <alignment vertical="center"/>
    </xf>
    <xf numFmtId="0" fontId="32" fillId="0" borderId="10" xfId="108" applyFont="1" applyBorder="1" applyAlignment="1">
      <alignment vertical="center" wrapText="1"/>
    </xf>
    <xf numFmtId="0" fontId="32" fillId="0" borderId="12" xfId="108" applyFont="1" applyBorder="1" applyAlignment="1">
      <alignment vertical="center" wrapText="1"/>
    </xf>
    <xf numFmtId="0" fontId="1" fillId="44" borderId="9" xfId="108" applyFont="1" applyFill="1" applyBorder="1" applyAlignment="1">
      <alignment vertical="center"/>
    </xf>
    <xf numFmtId="0" fontId="32" fillId="51" borderId="10" xfId="108" applyFont="1" applyFill="1" applyBorder="1" applyAlignment="1">
      <alignment vertical="center"/>
    </xf>
    <xf numFmtId="0" fontId="32" fillId="51" borderId="12" xfId="108" applyFont="1" applyFill="1" applyBorder="1" applyAlignment="1">
      <alignment vertical="center"/>
    </xf>
    <xf numFmtId="0" fontId="32" fillId="0" borderId="11" xfId="108" applyFont="1" applyBorder="1" applyAlignment="1">
      <alignment vertical="center"/>
    </xf>
    <xf numFmtId="0" fontId="32" fillId="0" borderId="10" xfId="108" applyFont="1" applyBorder="1" applyAlignment="1">
      <alignment horizontal="left" vertical="top"/>
    </xf>
    <xf numFmtId="0" fontId="32" fillId="0" borderId="12" xfId="108" applyFont="1" applyBorder="1" applyAlignment="1">
      <alignment horizontal="left" vertical="top"/>
    </xf>
    <xf numFmtId="0" fontId="34" fillId="50" borderId="28" xfId="108" applyFont="1" applyFill="1" applyBorder="1" applyAlignment="1">
      <alignment horizontal="center" vertical="center"/>
    </xf>
    <xf numFmtId="0" fontId="34" fillId="50" borderId="0" xfId="108" applyFont="1" applyFill="1" applyBorder="1" applyAlignment="1">
      <alignment horizontal="center" vertical="center"/>
    </xf>
    <xf numFmtId="0" fontId="32" fillId="0" borderId="28" xfId="108" applyFont="1" applyBorder="1" applyAlignment="1">
      <alignment horizontal="left" vertical="center" wrapText="1"/>
    </xf>
    <xf numFmtId="0" fontId="32" fillId="0" borderId="0" xfId="108" applyFont="1" applyBorder="1" applyAlignment="1">
      <alignment horizontal="left" vertical="center" wrapText="1"/>
    </xf>
    <xf numFmtId="0" fontId="34" fillId="0" borderId="9" xfId="108" applyFont="1" applyBorder="1" applyAlignment="1">
      <alignment horizontal="left" vertical="center" wrapText="1"/>
    </xf>
    <xf numFmtId="0" fontId="32" fillId="0" borderId="9" xfId="108" applyFont="1" applyBorder="1" applyAlignment="1">
      <alignment horizontal="left" vertical="center" wrapText="1"/>
    </xf>
    <xf numFmtId="2" fontId="34" fillId="41" borderId="10" xfId="123" applyNumberFormat="1" applyFont="1" applyFill="1" applyBorder="1" applyAlignment="1" applyProtection="1">
      <alignment horizontal="center" vertical="center" wrapText="1"/>
    </xf>
    <xf numFmtId="2" fontId="34" fillId="41" borderId="11" xfId="123" applyNumberFormat="1" applyFont="1" applyFill="1" applyBorder="1" applyAlignment="1" applyProtection="1">
      <alignment horizontal="center" vertical="center" wrapText="1"/>
    </xf>
    <xf numFmtId="2" fontId="34" fillId="41" borderId="12" xfId="123" applyNumberFormat="1" applyFont="1" applyFill="1" applyBorder="1" applyAlignment="1" applyProtection="1">
      <alignment horizontal="center" vertical="center" wrapText="1"/>
    </xf>
    <xf numFmtId="0" fontId="0" fillId="50" borderId="0" xfId="0" applyFill="1" applyAlignment="1">
      <alignment horizontal="center" wrapText="1"/>
    </xf>
    <xf numFmtId="0" fontId="49" fillId="52" borderId="10" xfId="0" applyFont="1" applyFill="1" applyBorder="1" applyAlignment="1">
      <alignment horizontal="left" vertical="center"/>
    </xf>
    <xf numFmtId="0" fontId="49" fillId="52" borderId="11" xfId="0" applyFont="1" applyFill="1" applyBorder="1" applyAlignment="1">
      <alignment horizontal="left" vertical="center"/>
    </xf>
    <xf numFmtId="0" fontId="49" fillId="52" borderId="12" xfId="0" applyFont="1" applyFill="1" applyBorder="1" applyAlignment="1">
      <alignment horizontal="left" vertical="center"/>
    </xf>
    <xf numFmtId="0" fontId="49" fillId="39" borderId="9" xfId="0" applyFont="1" applyFill="1" applyBorder="1" applyAlignment="1">
      <alignment horizontal="center" vertical="center" wrapText="1"/>
    </xf>
    <xf numFmtId="0" fontId="49" fillId="39" borderId="10" xfId="0" applyFont="1" applyFill="1" applyBorder="1" applyAlignment="1">
      <alignment horizontal="center" vertical="center" wrapText="1"/>
    </xf>
    <xf numFmtId="0" fontId="49" fillId="39" borderId="11" xfId="0" applyFont="1" applyFill="1" applyBorder="1" applyAlignment="1">
      <alignment horizontal="center" vertical="center" wrapText="1"/>
    </xf>
    <xf numFmtId="0" fontId="49" fillId="39" borderId="12" xfId="0" applyFont="1" applyFill="1" applyBorder="1" applyAlignment="1">
      <alignment horizontal="center" vertical="center" wrapText="1"/>
    </xf>
    <xf numFmtId="0" fontId="16" fillId="0" borderId="10" xfId="0" applyFont="1" applyBorder="1" applyAlignment="1">
      <alignment horizontal="left" vertical="center"/>
    </xf>
    <xf numFmtId="0" fontId="16" fillId="0" borderId="12" xfId="0" applyFont="1" applyBorder="1" applyAlignment="1">
      <alignment horizontal="left" vertical="center"/>
    </xf>
    <xf numFmtId="0" fontId="57" fillId="0" borderId="9" xfId="0" applyFont="1" applyBorder="1" applyAlignment="1">
      <alignment horizontal="left" vertical="center" wrapText="1"/>
    </xf>
    <xf numFmtId="0" fontId="44" fillId="0" borderId="0" xfId="0" applyFont="1" applyAlignment="1">
      <alignment horizontal="left" vertical="center" wrapText="1"/>
    </xf>
    <xf numFmtId="0" fontId="56" fillId="0" borderId="9" xfId="0" applyFont="1" applyBorder="1" applyAlignment="1">
      <alignment horizontal="center" vertical="center" wrapText="1"/>
    </xf>
    <xf numFmtId="0" fontId="18" fillId="50" borderId="9" xfId="0" applyFont="1" applyFill="1" applyBorder="1" applyAlignment="1">
      <alignment horizontal="center"/>
    </xf>
    <xf numFmtId="0" fontId="0" fillId="51" borderId="9" xfId="0" applyFill="1" applyBorder="1" applyAlignment="1">
      <alignment horizontal="left" vertical="top" wrapText="1"/>
    </xf>
    <xf numFmtId="0" fontId="0" fillId="51" borderId="16" xfId="0" applyFill="1" applyBorder="1" applyAlignment="1">
      <alignment horizontal="right" vertical="top" wrapText="1"/>
    </xf>
    <xf numFmtId="0" fontId="0" fillId="51" borderId="17" xfId="0" applyFill="1" applyBorder="1" applyAlignment="1">
      <alignment horizontal="right" vertical="top" wrapText="1"/>
    </xf>
    <xf numFmtId="0" fontId="0" fillId="51" borderId="13" xfId="0" applyFill="1" applyBorder="1" applyAlignment="1">
      <alignment horizontal="right" vertical="top" wrapText="1"/>
    </xf>
    <xf numFmtId="0" fontId="0" fillId="51" borderId="9" xfId="0" applyFill="1" applyBorder="1" applyAlignment="1">
      <alignment horizontal="center"/>
    </xf>
    <xf numFmtId="0" fontId="31" fillId="47" borderId="9" xfId="0" applyFont="1" applyFill="1" applyBorder="1" applyAlignment="1">
      <alignment horizontal="center" vertical="center" wrapText="1"/>
    </xf>
    <xf numFmtId="0" fontId="31" fillId="46" borderId="9" xfId="0" applyFont="1" applyFill="1" applyBorder="1" applyAlignment="1">
      <alignment horizontal="center" vertical="center" wrapText="1"/>
    </xf>
    <xf numFmtId="0" fontId="31" fillId="51" borderId="16" xfId="0" applyFont="1" applyFill="1" applyBorder="1" applyAlignment="1">
      <alignment horizontal="center" vertical="center" wrapText="1"/>
    </xf>
    <xf numFmtId="0" fontId="31" fillId="51" borderId="13" xfId="0" applyFont="1" applyFill="1" applyBorder="1" applyAlignment="1">
      <alignment horizontal="center" vertical="center" wrapText="1"/>
    </xf>
    <xf numFmtId="0" fontId="39" fillId="0" borderId="9" xfId="108" applyFont="1" applyFill="1" applyBorder="1" applyAlignment="1">
      <alignment horizontal="right" vertical="center"/>
    </xf>
  </cellXfs>
  <cellStyles count="170">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10" xfId="29"/>
    <cellStyle name="Comma 11" xfId="30"/>
    <cellStyle name="Comma 11 2" xfId="31"/>
    <cellStyle name="Comma 11 2 2" xfId="32"/>
    <cellStyle name="Comma 11 2 2 2" xfId="33"/>
    <cellStyle name="Comma 11 2 2 3" xfId="34"/>
    <cellStyle name="Comma 11 2 2 6" xfId="35"/>
    <cellStyle name="Comma 11 3" xfId="36"/>
    <cellStyle name="Comma 12" xfId="37"/>
    <cellStyle name="Comma 12 2" xfId="38"/>
    <cellStyle name="Comma 13" xfId="39"/>
    <cellStyle name="Comma 14" xfId="40"/>
    <cellStyle name="Comma 15" xfId="41"/>
    <cellStyle name="Comma 16" xfId="42"/>
    <cellStyle name="Comma 16 2" xfId="43"/>
    <cellStyle name="Comma 17" xfId="44"/>
    <cellStyle name="Comma 17 2" xfId="45"/>
    <cellStyle name="Comma 17 3" xfId="46"/>
    <cellStyle name="Comma 17 4" xfId="47"/>
    <cellStyle name="Comma 18" xfId="48"/>
    <cellStyle name="Comma 19" xfId="49"/>
    <cellStyle name="Comma 2" xfId="50"/>
    <cellStyle name="Comma 2 2" xfId="51"/>
    <cellStyle name="Comma 2 2 2" xfId="52"/>
    <cellStyle name="Comma 2 2 3" xfId="53"/>
    <cellStyle name="Comma 2 2 3 2" xfId="54"/>
    <cellStyle name="Comma 2 2 3 3" xfId="55"/>
    <cellStyle name="Comma 2 2 3 6" xfId="56"/>
    <cellStyle name="Comma 2 3" xfId="57"/>
    <cellStyle name="Comma 2 3 2" xfId="58"/>
    <cellStyle name="Comma 2 4" xfId="59"/>
    <cellStyle name="Comma 2 4 2" xfId="60"/>
    <cellStyle name="Comma 2 5" xfId="61"/>
    <cellStyle name="Comma 2 5 2" xfId="62"/>
    <cellStyle name="Comma 2 6" xfId="63"/>
    <cellStyle name="Comma 2 6 2" xfId="64"/>
    <cellStyle name="Comma 2 7" xfId="65"/>
    <cellStyle name="Comma 2 7 2" xfId="66"/>
    <cellStyle name="Comma 2 8" xfId="67"/>
    <cellStyle name="Comma 20" xfId="68"/>
    <cellStyle name="Comma 20 2" xfId="69"/>
    <cellStyle name="Comma 21" xfId="70"/>
    <cellStyle name="Comma 22" xfId="71"/>
    <cellStyle name="Comma 24" xfId="72"/>
    <cellStyle name="Comma 3" xfId="73"/>
    <cellStyle name="Comma 3 2" xfId="74"/>
    <cellStyle name="Comma 3 2 2" xfId="75"/>
    <cellStyle name="Comma 3 2 3" xfId="76"/>
    <cellStyle name="Comma 3 2 7" xfId="77"/>
    <cellStyle name="Comma 3 3" xfId="78"/>
    <cellStyle name="Comma 3 3 2" xfId="79"/>
    <cellStyle name="Comma 3 4" xfId="80"/>
    <cellStyle name="Comma 3 4 2" xfId="81"/>
    <cellStyle name="Comma 3 5" xfId="82"/>
    <cellStyle name="Comma 4" xfId="83"/>
    <cellStyle name="Comma 4 2" xfId="84"/>
    <cellStyle name="Comma 4 3" xfId="85"/>
    <cellStyle name="Comma 5" xfId="86"/>
    <cellStyle name="Comma 5 2" xfId="87"/>
    <cellStyle name="Comma 6" xfId="88"/>
    <cellStyle name="Comma 6 2" xfId="89"/>
    <cellStyle name="Comma 7" xfId="90"/>
    <cellStyle name="Comma 8" xfId="91"/>
    <cellStyle name="Comma 9" xfId="92"/>
    <cellStyle name="Ctx_Hyperlink" xfId="93"/>
    <cellStyle name="Currency 2" xfId="94"/>
    <cellStyle name="Currency 3" xfId="95"/>
    <cellStyle name="Excel Built-in Normal" xfId="96"/>
    <cellStyle name="Explanatory Text 2" xfId="97"/>
    <cellStyle name="Good 2" xfId="98"/>
    <cellStyle name="Heading 1 2" xfId="99"/>
    <cellStyle name="Heading 2 2" xfId="100"/>
    <cellStyle name="Heading 3 2" xfId="101"/>
    <cellStyle name="Heading 4 2" xfId="102"/>
    <cellStyle name="Hyperlink" xfId="169" builtinId="8"/>
    <cellStyle name="Hyperlink 2" xfId="103"/>
    <cellStyle name="Hyperlink 2 2" xfId="104"/>
    <cellStyle name="Input 2" xfId="105"/>
    <cellStyle name="Linked Cell 2" xfId="106"/>
    <cellStyle name="Neutral 2" xfId="107"/>
    <cellStyle name="Normal" xfId="0" builtinId="0"/>
    <cellStyle name="Normal 10" xfId="108"/>
    <cellStyle name="Normal 11" xfId="109"/>
    <cellStyle name="Normal 12" xfId="110"/>
    <cellStyle name="Normal 13" xfId="111"/>
    <cellStyle name="Normal 14" xfId="112"/>
    <cellStyle name="Normal 15" xfId="113"/>
    <cellStyle name="Normal 16" xfId="114"/>
    <cellStyle name="Normal 17" xfId="115"/>
    <cellStyle name="Normal 18" xfId="116"/>
    <cellStyle name="Normal 19" xfId="117"/>
    <cellStyle name="Normal 2" xfId="118"/>
    <cellStyle name="Normal 2 2" xfId="119"/>
    <cellStyle name="Normal 2 2 2" xfId="120"/>
    <cellStyle name="Normal 2 2 2 2" xfId="121"/>
    <cellStyle name="Normal 2 2 5" xfId="122"/>
    <cellStyle name="Normal 2 3" xfId="123"/>
    <cellStyle name="Normal 2 3 2" xfId="124"/>
    <cellStyle name="Normal 2 4" xfId="125"/>
    <cellStyle name="Normal 2 4 2" xfId="126"/>
    <cellStyle name="Normal 20" xfId="127"/>
    <cellStyle name="Normal 20 2" xfId="128"/>
    <cellStyle name="Normal 21" xfId="129"/>
    <cellStyle name="Normal 22" xfId="130"/>
    <cellStyle name="Normal 23" xfId="131"/>
    <cellStyle name="Normal 24" xfId="132"/>
    <cellStyle name="Normal 25" xfId="133"/>
    <cellStyle name="Normal 26" xfId="134"/>
    <cellStyle name="Normal 3" xfId="135"/>
    <cellStyle name="Normal 3 2" xfId="136"/>
    <cellStyle name="Normal 3 2 2" xfId="137"/>
    <cellStyle name="Normal 3 3" xfId="138"/>
    <cellStyle name="Normal 3 4" xfId="139"/>
    <cellStyle name="Normal 3 5" xfId="140"/>
    <cellStyle name="Normal 3 6" xfId="141"/>
    <cellStyle name="Normal 3_Approved PIP 2010-11" xfId="142"/>
    <cellStyle name="Normal 4" xfId="143"/>
    <cellStyle name="Normal 4 2" xfId="144"/>
    <cellStyle name="Normal 4 2 2" xfId="145"/>
    <cellStyle name="Normal 4 3" xfId="146"/>
    <cellStyle name="Normal 4_Orissa_PIP_Final_Dr_Srivastav-_Modifed_on_16th_May_Anil" xfId="147"/>
    <cellStyle name="Normal 5" xfId="148"/>
    <cellStyle name="Normal 5 2" xfId="149"/>
    <cellStyle name="Normal 5 3" xfId="150"/>
    <cellStyle name="Normal 5_Orissa_PIP_Final_Dr_Srivastav-_Modifed_on_16th_May_Anil" xfId="151"/>
    <cellStyle name="Normal 53" xfId="152"/>
    <cellStyle name="Normal 6" xfId="153"/>
    <cellStyle name="Normal 6 2" xfId="154"/>
    <cellStyle name="Normal 6 3" xfId="155"/>
    <cellStyle name="Normal 6_Financial Proposal 1st jan 2011" xfId="156"/>
    <cellStyle name="Normal 7" xfId="157"/>
    <cellStyle name="Normal 7 2" xfId="158"/>
    <cellStyle name="Normal 8" xfId="159"/>
    <cellStyle name="Normal 9" xfId="160"/>
    <cellStyle name="Output 2" xfId="161"/>
    <cellStyle name="Percent" xfId="1" builtinId="5"/>
    <cellStyle name="Percent 2" xfId="162"/>
    <cellStyle name="Percent 3" xfId="163"/>
    <cellStyle name="Style 1" xfId="164"/>
    <cellStyle name="Title 2" xfId="165"/>
    <cellStyle name="Total 2" xfId="166"/>
    <cellStyle name="Warning Text 2" xfId="167"/>
    <cellStyle name="YELLOW" xfId="16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ocuments/Users/Krishna/Desktop/Updated%20National%20RBSK%20MPR%20Forma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p/Documents/RBSK-%20Revised%20Format%2016062016.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creening"/>
      <sheetName val="Service access"/>
      <sheetName val="Lists3"/>
      <sheetName val="Cutomize"/>
      <sheetName val="Sheet1"/>
      <sheetName val="Service_access"/>
    </sheetNames>
    <sheetDataSet>
      <sheetData sheetId="0"/>
      <sheetData sheetId="1"/>
      <sheetData sheetId="2">
        <row r="4">
          <cell r="B4" t="str">
            <v>_Select State_</v>
          </cell>
          <cell r="AN4" t="str">
            <v>_Select Month_</v>
          </cell>
          <cell r="AR4" t="str">
            <v>Select No of Districts</v>
          </cell>
        </row>
        <row r="5">
          <cell r="B5" t="str">
            <v>AndhraPradesh</v>
          </cell>
          <cell r="AN5" t="str">
            <v>January</v>
          </cell>
          <cell r="AR5">
            <v>1</v>
          </cell>
        </row>
        <row r="6">
          <cell r="B6" t="str">
            <v>ANIslands</v>
          </cell>
          <cell r="AN6" t="str">
            <v>February</v>
          </cell>
          <cell r="AR6">
            <v>2</v>
          </cell>
        </row>
        <row r="7">
          <cell r="B7" t="str">
            <v>ArunachalPradesh</v>
          </cell>
          <cell r="AN7" t="str">
            <v>March</v>
          </cell>
          <cell r="AR7">
            <v>3</v>
          </cell>
        </row>
        <row r="8">
          <cell r="B8" t="str">
            <v>Assam</v>
          </cell>
          <cell r="AN8" t="str">
            <v>April</v>
          </cell>
          <cell r="AR8">
            <v>4</v>
          </cell>
        </row>
        <row r="9">
          <cell r="B9" t="str">
            <v>Bihar</v>
          </cell>
          <cell r="AN9" t="str">
            <v>May</v>
          </cell>
          <cell r="AR9">
            <v>5</v>
          </cell>
        </row>
        <row r="10">
          <cell r="B10" t="str">
            <v>Chandigarh</v>
          </cell>
          <cell r="AN10" t="str">
            <v>June</v>
          </cell>
          <cell r="AR10">
            <v>6</v>
          </cell>
        </row>
        <row r="11">
          <cell r="B11" t="str">
            <v>Chhattisgarh</v>
          </cell>
          <cell r="AN11" t="str">
            <v>July</v>
          </cell>
          <cell r="AR11">
            <v>7</v>
          </cell>
        </row>
        <row r="12">
          <cell r="B12" t="str">
            <v>DadraNagarHaveli</v>
          </cell>
          <cell r="AN12" t="str">
            <v>August</v>
          </cell>
          <cell r="AR12">
            <v>8</v>
          </cell>
        </row>
        <row r="13">
          <cell r="B13" t="str">
            <v>DamanDiu</v>
          </cell>
          <cell r="AN13" t="str">
            <v>September</v>
          </cell>
          <cell r="AR13">
            <v>9</v>
          </cell>
        </row>
        <row r="14">
          <cell r="B14" t="str">
            <v>Delhi</v>
          </cell>
          <cell r="AN14" t="str">
            <v>October</v>
          </cell>
          <cell r="AR14">
            <v>10</v>
          </cell>
        </row>
        <row r="15">
          <cell r="B15" t="str">
            <v>Goa</v>
          </cell>
          <cell r="AN15" t="str">
            <v>November</v>
          </cell>
          <cell r="AR15">
            <v>11</v>
          </cell>
        </row>
        <row r="16">
          <cell r="B16" t="str">
            <v>Gujarat</v>
          </cell>
          <cell r="AN16" t="str">
            <v>December</v>
          </cell>
          <cell r="AR16">
            <v>12</v>
          </cell>
        </row>
        <row r="17">
          <cell r="B17" t="str">
            <v>Haryana</v>
          </cell>
          <cell r="AR17">
            <v>13</v>
          </cell>
        </row>
        <row r="18">
          <cell r="B18" t="str">
            <v>HimachalPradesh</v>
          </cell>
          <cell r="AR18">
            <v>14</v>
          </cell>
        </row>
        <row r="19">
          <cell r="B19" t="str">
            <v>JammuKashmir</v>
          </cell>
          <cell r="AR19">
            <v>15</v>
          </cell>
        </row>
        <row r="20">
          <cell r="B20" t="str">
            <v>Jharkhand</v>
          </cell>
          <cell r="AR20">
            <v>16</v>
          </cell>
        </row>
        <row r="21">
          <cell r="B21" t="str">
            <v>Karnataka</v>
          </cell>
          <cell r="AR21">
            <v>17</v>
          </cell>
        </row>
        <row r="22">
          <cell r="B22" t="str">
            <v>Kerala</v>
          </cell>
          <cell r="AR22">
            <v>18</v>
          </cell>
        </row>
        <row r="23">
          <cell r="B23" t="str">
            <v>Lakshadweep</v>
          </cell>
          <cell r="AR23">
            <v>19</v>
          </cell>
        </row>
        <row r="24">
          <cell r="B24" t="str">
            <v>MadhyaPradesh</v>
          </cell>
          <cell r="AR24">
            <v>20</v>
          </cell>
        </row>
        <row r="25">
          <cell r="B25" t="str">
            <v>Maharashtra</v>
          </cell>
          <cell r="AR25">
            <v>21</v>
          </cell>
        </row>
        <row r="26">
          <cell r="B26" t="str">
            <v>Manipur</v>
          </cell>
          <cell r="AR26">
            <v>22</v>
          </cell>
        </row>
        <row r="27">
          <cell r="B27" t="str">
            <v>Meghalaya</v>
          </cell>
          <cell r="AR27">
            <v>23</v>
          </cell>
        </row>
        <row r="28">
          <cell r="B28" t="str">
            <v>Mizoram</v>
          </cell>
          <cell r="AR28">
            <v>24</v>
          </cell>
        </row>
        <row r="29">
          <cell r="B29" t="str">
            <v>Nagaland</v>
          </cell>
          <cell r="AR29">
            <v>25</v>
          </cell>
        </row>
        <row r="30">
          <cell r="B30" t="str">
            <v>Odisha</v>
          </cell>
          <cell r="AR30">
            <v>26</v>
          </cell>
        </row>
        <row r="31">
          <cell r="B31" t="str">
            <v>Puducherry</v>
          </cell>
          <cell r="AR31">
            <v>27</v>
          </cell>
        </row>
        <row r="32">
          <cell r="B32" t="str">
            <v>Punjab</v>
          </cell>
          <cell r="AR32">
            <v>28</v>
          </cell>
        </row>
        <row r="33">
          <cell r="B33" t="str">
            <v>Rajasthan</v>
          </cell>
          <cell r="AR33">
            <v>29</v>
          </cell>
        </row>
        <row r="34">
          <cell r="B34" t="str">
            <v>Sikkim</v>
          </cell>
          <cell r="AR34">
            <v>30</v>
          </cell>
        </row>
        <row r="35">
          <cell r="B35" t="str">
            <v>TamilNadu</v>
          </cell>
          <cell r="AR35">
            <v>31</v>
          </cell>
        </row>
        <row r="36">
          <cell r="B36" t="str">
            <v>Telangana</v>
          </cell>
          <cell r="AR36">
            <v>32</v>
          </cell>
        </row>
        <row r="37">
          <cell r="B37" t="str">
            <v>Tripura</v>
          </cell>
          <cell r="AR37">
            <v>33</v>
          </cell>
        </row>
        <row r="38">
          <cell r="B38" t="str">
            <v>UP</v>
          </cell>
          <cell r="AR38">
            <v>34</v>
          </cell>
        </row>
        <row r="39">
          <cell r="B39" t="str">
            <v>Uttarakhand</v>
          </cell>
          <cell r="AR39">
            <v>35</v>
          </cell>
        </row>
        <row r="40">
          <cell r="B40" t="str">
            <v>WestBengal</v>
          </cell>
          <cell r="AR40">
            <v>36</v>
          </cell>
        </row>
        <row r="41">
          <cell r="AR41">
            <v>37</v>
          </cell>
        </row>
        <row r="42">
          <cell r="AR42">
            <v>38</v>
          </cell>
        </row>
        <row r="43">
          <cell r="AR43">
            <v>39</v>
          </cell>
        </row>
        <row r="44">
          <cell r="AR44">
            <v>40</v>
          </cell>
        </row>
        <row r="45">
          <cell r="AR45">
            <v>41</v>
          </cell>
        </row>
        <row r="46">
          <cell r="AR46">
            <v>42</v>
          </cell>
        </row>
        <row r="47">
          <cell r="AR47">
            <v>43</v>
          </cell>
        </row>
        <row r="48">
          <cell r="AR48">
            <v>44</v>
          </cell>
        </row>
        <row r="49">
          <cell r="AR49">
            <v>45</v>
          </cell>
        </row>
        <row r="50">
          <cell r="AR50">
            <v>46</v>
          </cell>
        </row>
        <row r="51">
          <cell r="AR51">
            <v>47</v>
          </cell>
        </row>
        <row r="52">
          <cell r="AR52">
            <v>48</v>
          </cell>
        </row>
        <row r="53">
          <cell r="AR53">
            <v>49</v>
          </cell>
        </row>
        <row r="54">
          <cell r="AR54">
            <v>50</v>
          </cell>
        </row>
        <row r="55">
          <cell r="AR55">
            <v>51</v>
          </cell>
        </row>
        <row r="56">
          <cell r="AR56">
            <v>52</v>
          </cell>
        </row>
        <row r="57">
          <cell r="AR57">
            <v>53</v>
          </cell>
        </row>
        <row r="58">
          <cell r="AR58">
            <v>54</v>
          </cell>
        </row>
        <row r="59">
          <cell r="AR59">
            <v>55</v>
          </cell>
        </row>
        <row r="60">
          <cell r="AR60">
            <v>56</v>
          </cell>
        </row>
        <row r="61">
          <cell r="AR61">
            <v>57</v>
          </cell>
        </row>
        <row r="62">
          <cell r="AR62">
            <v>58</v>
          </cell>
        </row>
        <row r="63">
          <cell r="AR63">
            <v>59</v>
          </cell>
        </row>
        <row r="64">
          <cell r="AR64">
            <v>60</v>
          </cell>
        </row>
        <row r="65">
          <cell r="AR65">
            <v>61</v>
          </cell>
        </row>
        <row r="66">
          <cell r="AR66">
            <v>62</v>
          </cell>
        </row>
        <row r="67">
          <cell r="AR67">
            <v>63</v>
          </cell>
        </row>
        <row r="68">
          <cell r="AR68">
            <v>64</v>
          </cell>
        </row>
        <row r="69">
          <cell r="AR69">
            <v>65</v>
          </cell>
        </row>
        <row r="70">
          <cell r="AR70">
            <v>66</v>
          </cell>
        </row>
        <row r="71">
          <cell r="AR71">
            <v>67</v>
          </cell>
        </row>
        <row r="72">
          <cell r="AR72">
            <v>68</v>
          </cell>
        </row>
        <row r="73">
          <cell r="AR73">
            <v>69</v>
          </cell>
        </row>
        <row r="74">
          <cell r="AR74">
            <v>70</v>
          </cell>
        </row>
        <row r="75">
          <cell r="AR75">
            <v>71</v>
          </cell>
        </row>
        <row r="76">
          <cell r="AR76">
            <v>72</v>
          </cell>
        </row>
        <row r="77">
          <cell r="AR77">
            <v>73</v>
          </cell>
        </row>
        <row r="78">
          <cell r="AR78">
            <v>74</v>
          </cell>
        </row>
        <row r="79">
          <cell r="AR79">
            <v>75</v>
          </cell>
        </row>
      </sheetData>
      <sheetData sheetId="3"/>
      <sheetData sheetId="4"/>
      <sheetData sheetId="5"/>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Form_I DP"/>
      <sheetName val="Form_I DP Cumulative"/>
      <sheetName val="Form_II ASHAs,HBNC"/>
      <sheetName val="Form_II ASHAs,HBNC cumulative"/>
      <sheetName val="Form_III MHT"/>
      <sheetName val="Compiled report RBSK Screening"/>
      <sheetName val="Service access"/>
      <sheetName val="Form_I_DP"/>
      <sheetName val="Form_I_DP_Cumulative"/>
      <sheetName val="Form_II_ASHAs,HBNC"/>
      <sheetName val="Form_II_ASHAs,HBNC_cumulative"/>
      <sheetName val="Form_III_MHT"/>
      <sheetName val="Compiled_report_RBSK_Screening"/>
      <sheetName val="Service_access"/>
    </sheetNames>
    <sheetDataSet>
      <sheetData sheetId="0"/>
      <sheetData sheetId="1"/>
      <sheetData sheetId="2"/>
      <sheetData sheetId="3"/>
      <sheetData sheetId="4"/>
      <sheetData sheetId="5"/>
      <sheetData sheetId="6">
        <row r="10">
          <cell r="D10">
            <v>0</v>
          </cell>
        </row>
        <row r="12">
          <cell r="D12">
            <v>0</v>
          </cell>
        </row>
        <row r="14">
          <cell r="D14">
            <v>0</v>
          </cell>
        </row>
        <row r="16">
          <cell r="D16">
            <v>0</v>
          </cell>
        </row>
        <row r="18">
          <cell r="D18">
            <v>0</v>
          </cell>
        </row>
        <row r="20">
          <cell r="D20">
            <v>0</v>
          </cell>
        </row>
        <row r="22">
          <cell r="D22">
            <v>0</v>
          </cell>
        </row>
        <row r="24">
          <cell r="D24">
            <v>0</v>
          </cell>
        </row>
        <row r="26">
          <cell r="D26">
            <v>0</v>
          </cell>
        </row>
        <row r="28">
          <cell r="D28">
            <v>0</v>
          </cell>
        </row>
        <row r="30">
          <cell r="D30">
            <v>0</v>
          </cell>
        </row>
        <row r="32">
          <cell r="D32">
            <v>0</v>
          </cell>
        </row>
        <row r="34">
          <cell r="D34">
            <v>0</v>
          </cell>
        </row>
        <row r="36">
          <cell r="D36">
            <v>0</v>
          </cell>
        </row>
        <row r="38">
          <cell r="D38">
            <v>0</v>
          </cell>
        </row>
        <row r="40">
          <cell r="D40">
            <v>0</v>
          </cell>
        </row>
        <row r="42">
          <cell r="D42">
            <v>0</v>
          </cell>
        </row>
        <row r="44">
          <cell r="D44">
            <v>0</v>
          </cell>
        </row>
        <row r="46">
          <cell r="D46">
            <v>0</v>
          </cell>
        </row>
        <row r="48">
          <cell r="D48">
            <v>0</v>
          </cell>
        </row>
        <row r="50">
          <cell r="D50">
            <v>0</v>
          </cell>
        </row>
        <row r="52">
          <cell r="D52">
            <v>0</v>
          </cell>
        </row>
        <row r="54">
          <cell r="D54">
            <v>0</v>
          </cell>
        </row>
        <row r="56">
          <cell r="D56">
            <v>0</v>
          </cell>
        </row>
        <row r="58">
          <cell r="D58">
            <v>0</v>
          </cell>
        </row>
        <row r="60">
          <cell r="D60">
            <v>0</v>
          </cell>
        </row>
        <row r="62">
          <cell r="D62">
            <v>0</v>
          </cell>
        </row>
        <row r="64">
          <cell r="D64">
            <v>0</v>
          </cell>
        </row>
        <row r="66">
          <cell r="D66">
            <v>0</v>
          </cell>
        </row>
        <row r="68">
          <cell r="D68">
            <v>0</v>
          </cell>
        </row>
        <row r="70">
          <cell r="D70">
            <v>0</v>
          </cell>
        </row>
        <row r="72">
          <cell r="D72">
            <v>0</v>
          </cell>
        </row>
        <row r="74">
          <cell r="D74">
            <v>0</v>
          </cell>
        </row>
        <row r="76">
          <cell r="D76">
            <v>0</v>
          </cell>
        </row>
        <row r="78">
          <cell r="D78">
            <v>0</v>
          </cell>
        </row>
        <row r="80">
          <cell r="D80">
            <v>0</v>
          </cell>
        </row>
        <row r="82">
          <cell r="D82">
            <v>0</v>
          </cell>
        </row>
        <row r="84">
          <cell r="D84">
            <v>0</v>
          </cell>
        </row>
      </sheetData>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hyperlink" Target="http://www.censusindia.gov.in/2011census/population_enumeration.aspx"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A1:U20"/>
  <sheetViews>
    <sheetView zoomScale="80" zoomScaleNormal="80" workbookViewId="0">
      <pane xSplit="3" ySplit="5" topLeftCell="D6" activePane="bottomRight" state="frozenSplit"/>
      <selection activeCell="R1" sqref="R1:S1048576"/>
      <selection pane="topRight" activeCell="R1" sqref="R1:S1048576"/>
      <selection pane="bottomLeft" activeCell="R1" sqref="R1:S1048576"/>
      <selection pane="bottomRight" activeCell="E7" sqref="E7"/>
    </sheetView>
  </sheetViews>
  <sheetFormatPr defaultColWidth="9.140625" defaultRowHeight="15"/>
  <cols>
    <col min="1" max="1" width="9.140625" style="1"/>
    <col min="2" max="2" width="20.85546875" style="1" customWidth="1"/>
    <col min="3" max="3" width="20.7109375" style="1" customWidth="1"/>
    <col min="4" max="4" width="13.5703125" style="1" customWidth="1"/>
    <col min="5" max="5" width="13.7109375" style="1" customWidth="1"/>
    <col min="6" max="6" width="12.5703125" style="1" customWidth="1"/>
    <col min="7" max="7" width="15.5703125" style="1" customWidth="1"/>
    <col min="8" max="8" width="16.5703125" style="1" customWidth="1"/>
    <col min="9" max="9" width="15.85546875" style="1" customWidth="1"/>
    <col min="10" max="10" width="15.28515625" style="1" customWidth="1"/>
    <col min="11" max="11" width="13.7109375" style="1" customWidth="1"/>
    <col min="12" max="12" width="13.28515625" style="1" customWidth="1"/>
    <col min="13" max="13" width="13.140625" style="1" customWidth="1"/>
    <col min="14" max="14" width="12.42578125" style="1" customWidth="1"/>
    <col min="15" max="15" width="9.140625" style="1"/>
    <col min="16" max="16" width="17.140625" style="1" customWidth="1"/>
    <col min="17" max="18" width="13.5703125" style="1" customWidth="1"/>
    <col min="19" max="19" width="13.28515625" style="1" customWidth="1"/>
    <col min="20" max="20" width="16.5703125" style="1" customWidth="1"/>
    <col min="21" max="21" width="16.85546875" style="1" customWidth="1"/>
    <col min="22" max="16384" width="9.140625" style="1"/>
  </cols>
  <sheetData>
    <row r="1" spans="1:21" ht="18.75">
      <c r="A1" s="313" t="s">
        <v>301</v>
      </c>
      <c r="B1" s="313"/>
      <c r="C1" s="313"/>
      <c r="D1" s="313"/>
      <c r="E1" s="313"/>
      <c r="F1" s="313"/>
      <c r="G1" s="313"/>
      <c r="H1" s="228"/>
      <c r="I1" s="228"/>
      <c r="J1" s="228"/>
    </row>
    <row r="2" spans="1:21" ht="13.5" customHeight="1">
      <c r="A2" s="314" t="s">
        <v>0</v>
      </c>
      <c r="B2" s="314"/>
      <c r="C2" s="314"/>
      <c r="D2" s="228"/>
      <c r="E2" s="228"/>
      <c r="F2" s="228"/>
      <c r="G2" s="228"/>
      <c r="H2" s="228"/>
      <c r="I2" s="228"/>
      <c r="J2" s="228"/>
    </row>
    <row r="3" spans="1:21" s="2" customFormat="1" ht="18.75" customHeight="1">
      <c r="A3" s="315" t="s">
        <v>1</v>
      </c>
      <c r="B3" s="315" t="s">
        <v>2</v>
      </c>
      <c r="C3" s="316" t="s">
        <v>308</v>
      </c>
      <c r="D3" s="317" t="s">
        <v>3</v>
      </c>
      <c r="E3" s="317"/>
      <c r="F3" s="318" t="s">
        <v>303</v>
      </c>
      <c r="G3" s="319"/>
      <c r="H3" s="319"/>
      <c r="I3" s="319"/>
      <c r="J3" s="320"/>
      <c r="K3" s="321" t="s">
        <v>5</v>
      </c>
      <c r="L3" s="322"/>
      <c r="M3" s="325" t="s">
        <v>305</v>
      </c>
      <c r="N3" s="326"/>
      <c r="O3" s="329" t="s">
        <v>306</v>
      </c>
      <c r="P3" s="330"/>
      <c r="Q3" s="333" t="s">
        <v>4</v>
      </c>
      <c r="R3" s="334"/>
      <c r="S3" s="335"/>
      <c r="T3" s="336" t="s">
        <v>310</v>
      </c>
      <c r="U3" s="337"/>
    </row>
    <row r="4" spans="1:21" s="2" customFormat="1" ht="15" customHeight="1">
      <c r="A4" s="315"/>
      <c r="B4" s="315"/>
      <c r="C4" s="316"/>
      <c r="D4" s="317"/>
      <c r="E4" s="317"/>
      <c r="F4" s="311" t="s">
        <v>302</v>
      </c>
      <c r="G4" s="312"/>
      <c r="H4" s="253"/>
      <c r="I4" s="253"/>
      <c r="J4" s="253"/>
      <c r="K4" s="323"/>
      <c r="L4" s="324"/>
      <c r="M4" s="327"/>
      <c r="N4" s="328"/>
      <c r="O4" s="331"/>
      <c r="P4" s="332"/>
      <c r="Q4" s="333"/>
      <c r="R4" s="334"/>
      <c r="S4" s="335"/>
      <c r="T4" s="338"/>
      <c r="U4" s="339"/>
    </row>
    <row r="5" spans="1:21" s="2" customFormat="1" ht="90">
      <c r="A5" s="315"/>
      <c r="B5" s="315"/>
      <c r="C5" s="316"/>
      <c r="D5" s="3" t="s">
        <v>6</v>
      </c>
      <c r="E5" s="3" t="s">
        <v>7</v>
      </c>
      <c r="F5" s="195" t="s">
        <v>476</v>
      </c>
      <c r="G5" s="195" t="s">
        <v>477</v>
      </c>
      <c r="H5" s="195" t="s">
        <v>478</v>
      </c>
      <c r="I5" s="195" t="s">
        <v>479</v>
      </c>
      <c r="J5" s="195" t="s">
        <v>480</v>
      </c>
      <c r="K5" s="230" t="s">
        <v>8</v>
      </c>
      <c r="L5" s="230" t="s">
        <v>9</v>
      </c>
      <c r="M5" s="196" t="s">
        <v>8</v>
      </c>
      <c r="N5" s="196" t="s">
        <v>307</v>
      </c>
      <c r="O5" s="183" t="s">
        <v>6</v>
      </c>
      <c r="P5" s="183" t="s">
        <v>304</v>
      </c>
      <c r="Q5" s="197" t="s">
        <v>6</v>
      </c>
      <c r="R5" s="197" t="s">
        <v>309</v>
      </c>
      <c r="S5" s="197" t="s">
        <v>304</v>
      </c>
      <c r="T5" s="3" t="s">
        <v>6</v>
      </c>
      <c r="U5" s="3" t="s">
        <v>7</v>
      </c>
    </row>
    <row r="6" spans="1:21" ht="105">
      <c r="A6" s="4"/>
      <c r="B6" s="5" t="s">
        <v>10</v>
      </c>
      <c r="C6" s="6" t="s">
        <v>11</v>
      </c>
      <c r="D6" s="7"/>
      <c r="E6" s="7"/>
      <c r="F6" s="7"/>
      <c r="G6" s="7"/>
      <c r="H6" s="7"/>
      <c r="I6" s="7"/>
      <c r="J6" s="7"/>
      <c r="K6" s="7"/>
      <c r="L6" s="7"/>
      <c r="M6" s="7"/>
      <c r="N6" s="7"/>
      <c r="O6" s="7"/>
      <c r="P6" s="7"/>
      <c r="Q6" s="7"/>
      <c r="R6" s="7"/>
      <c r="S6" s="7"/>
      <c r="T6" s="7"/>
      <c r="U6" s="7"/>
    </row>
    <row r="7" spans="1:21">
      <c r="A7" s="4">
        <v>1</v>
      </c>
      <c r="B7" s="256" t="s">
        <v>486</v>
      </c>
      <c r="C7" s="257" t="s">
        <v>499</v>
      </c>
      <c r="D7" s="257" t="s">
        <v>500</v>
      </c>
      <c r="E7" s="257"/>
      <c r="F7" s="257" t="s">
        <v>500</v>
      </c>
      <c r="G7" s="257" t="s">
        <v>500</v>
      </c>
      <c r="H7" s="257" t="s">
        <v>500</v>
      </c>
      <c r="I7" s="257" t="s">
        <v>500</v>
      </c>
      <c r="J7" s="257" t="s">
        <v>500</v>
      </c>
      <c r="K7" s="257" t="s">
        <v>500</v>
      </c>
      <c r="L7" s="257"/>
      <c r="M7" s="257" t="s">
        <v>500</v>
      </c>
      <c r="N7" s="257"/>
      <c r="O7" s="257"/>
      <c r="P7" s="257"/>
      <c r="Q7" s="257" t="s">
        <v>500</v>
      </c>
      <c r="R7" s="257" t="s">
        <v>500</v>
      </c>
      <c r="S7" s="257"/>
      <c r="T7" s="257"/>
      <c r="U7" s="257"/>
    </row>
    <row r="8" spans="1:21">
      <c r="A8" s="4">
        <v>2</v>
      </c>
      <c r="B8" s="256" t="s">
        <v>487</v>
      </c>
      <c r="C8" s="257" t="s">
        <v>500</v>
      </c>
      <c r="D8" s="257" t="s">
        <v>500</v>
      </c>
      <c r="E8" s="257"/>
      <c r="F8" s="257" t="s">
        <v>500</v>
      </c>
      <c r="G8" s="257" t="s">
        <v>500</v>
      </c>
      <c r="H8" s="257" t="s">
        <v>500</v>
      </c>
      <c r="I8" s="257" t="s">
        <v>500</v>
      </c>
      <c r="J8" s="257" t="s">
        <v>500</v>
      </c>
      <c r="K8" s="257" t="s">
        <v>500</v>
      </c>
      <c r="L8" s="257"/>
      <c r="M8" s="257" t="s">
        <v>500</v>
      </c>
      <c r="N8" s="257"/>
      <c r="O8" s="257"/>
      <c r="P8" s="257"/>
      <c r="Q8" s="257" t="s">
        <v>500</v>
      </c>
      <c r="R8" s="257" t="s">
        <v>500</v>
      </c>
      <c r="S8" s="257"/>
      <c r="T8" s="257"/>
      <c r="U8" s="257"/>
    </row>
    <row r="9" spans="1:21">
      <c r="A9" s="4">
        <v>3</v>
      </c>
      <c r="B9" s="256" t="s">
        <v>488</v>
      </c>
      <c r="C9" s="257" t="s">
        <v>500</v>
      </c>
      <c r="D9" s="257" t="s">
        <v>500</v>
      </c>
      <c r="E9" s="257"/>
      <c r="F9" s="257" t="s">
        <v>500</v>
      </c>
      <c r="G9" s="257" t="s">
        <v>500</v>
      </c>
      <c r="H9" s="257" t="s">
        <v>500</v>
      </c>
      <c r="I9" s="257" t="s">
        <v>500</v>
      </c>
      <c r="J9" s="257" t="s">
        <v>500</v>
      </c>
      <c r="K9" s="257" t="s">
        <v>500</v>
      </c>
      <c r="L9" s="257"/>
      <c r="M9" s="257" t="s">
        <v>500</v>
      </c>
      <c r="N9" s="257"/>
      <c r="O9" s="257"/>
      <c r="P9" s="257"/>
      <c r="Q9" s="257" t="s">
        <v>500</v>
      </c>
      <c r="R9" s="257" t="s">
        <v>500</v>
      </c>
      <c r="S9" s="257"/>
      <c r="T9" s="257"/>
      <c r="U9" s="257"/>
    </row>
    <row r="10" spans="1:21">
      <c r="A10" s="4">
        <v>4</v>
      </c>
      <c r="B10" s="256" t="s">
        <v>489</v>
      </c>
      <c r="C10" s="257" t="s">
        <v>499</v>
      </c>
      <c r="D10" s="257" t="s">
        <v>500</v>
      </c>
      <c r="E10" s="257"/>
      <c r="F10" s="257" t="s">
        <v>500</v>
      </c>
      <c r="G10" s="257" t="s">
        <v>500</v>
      </c>
      <c r="H10" s="257" t="s">
        <v>500</v>
      </c>
      <c r="I10" s="257" t="s">
        <v>500</v>
      </c>
      <c r="J10" s="257" t="s">
        <v>500</v>
      </c>
      <c r="K10" s="257" t="s">
        <v>500</v>
      </c>
      <c r="L10" s="257"/>
      <c r="M10" s="257" t="s">
        <v>500</v>
      </c>
      <c r="N10" s="257"/>
      <c r="O10" s="257"/>
      <c r="P10" s="257"/>
      <c r="Q10" s="257" t="s">
        <v>500</v>
      </c>
      <c r="R10" s="257" t="s">
        <v>500</v>
      </c>
      <c r="S10" s="257"/>
      <c r="T10" s="257"/>
      <c r="U10" s="257"/>
    </row>
    <row r="11" spans="1:21">
      <c r="A11" s="4">
        <v>5</v>
      </c>
      <c r="B11" s="256" t="s">
        <v>490</v>
      </c>
      <c r="C11" s="257" t="s">
        <v>499</v>
      </c>
      <c r="D11" s="257" t="s">
        <v>500</v>
      </c>
      <c r="E11" s="257"/>
      <c r="F11" s="257" t="s">
        <v>500</v>
      </c>
      <c r="G11" s="257" t="s">
        <v>500</v>
      </c>
      <c r="H11" s="257" t="s">
        <v>500</v>
      </c>
      <c r="I11" s="257" t="s">
        <v>500</v>
      </c>
      <c r="J11" s="257" t="s">
        <v>500</v>
      </c>
      <c r="K11" s="257" t="s">
        <v>500</v>
      </c>
      <c r="L11" s="257"/>
      <c r="M11" s="257" t="s">
        <v>500</v>
      </c>
      <c r="N11" s="257"/>
      <c r="O11" s="257"/>
      <c r="P11" s="257"/>
      <c r="Q11" s="257" t="s">
        <v>500</v>
      </c>
      <c r="R11" s="257" t="s">
        <v>500</v>
      </c>
      <c r="S11" s="257"/>
      <c r="T11" s="257"/>
      <c r="U11" s="257"/>
    </row>
    <row r="12" spans="1:21">
      <c r="A12" s="4">
        <v>6</v>
      </c>
      <c r="B12" s="256" t="s">
        <v>491</v>
      </c>
      <c r="C12" s="257" t="s">
        <v>499</v>
      </c>
      <c r="D12" s="257" t="s">
        <v>500</v>
      </c>
      <c r="E12" s="257"/>
      <c r="F12" s="257" t="s">
        <v>500</v>
      </c>
      <c r="G12" s="257" t="s">
        <v>500</v>
      </c>
      <c r="H12" s="257" t="s">
        <v>500</v>
      </c>
      <c r="I12" s="257" t="s">
        <v>500</v>
      </c>
      <c r="J12" s="257" t="s">
        <v>500</v>
      </c>
      <c r="K12" s="257" t="s">
        <v>500</v>
      </c>
      <c r="L12" s="257"/>
      <c r="M12" s="257" t="s">
        <v>500</v>
      </c>
      <c r="N12" s="257"/>
      <c r="O12" s="257"/>
      <c r="P12" s="257"/>
      <c r="Q12" s="257" t="s">
        <v>500</v>
      </c>
      <c r="R12" s="257" t="s">
        <v>500</v>
      </c>
      <c r="S12" s="257"/>
      <c r="T12" s="257"/>
      <c r="U12" s="257"/>
    </row>
    <row r="13" spans="1:21">
      <c r="A13" s="4">
        <v>7</v>
      </c>
      <c r="B13" s="256" t="s">
        <v>492</v>
      </c>
      <c r="C13" s="257" t="s">
        <v>499</v>
      </c>
      <c r="D13" s="257" t="s">
        <v>500</v>
      </c>
      <c r="E13" s="257"/>
      <c r="F13" s="257" t="s">
        <v>500</v>
      </c>
      <c r="G13" s="257" t="s">
        <v>500</v>
      </c>
      <c r="H13" s="257" t="s">
        <v>500</v>
      </c>
      <c r="I13" s="257" t="s">
        <v>500</v>
      </c>
      <c r="J13" s="257" t="s">
        <v>500</v>
      </c>
      <c r="K13" s="257" t="s">
        <v>500</v>
      </c>
      <c r="L13" s="257"/>
      <c r="M13" s="257" t="s">
        <v>500</v>
      </c>
      <c r="N13" s="257"/>
      <c r="O13" s="257"/>
      <c r="P13" s="257"/>
      <c r="Q13" s="257" t="s">
        <v>500</v>
      </c>
      <c r="R13" s="257" t="s">
        <v>500</v>
      </c>
      <c r="S13" s="257"/>
      <c r="T13" s="257"/>
      <c r="U13" s="257"/>
    </row>
    <row r="14" spans="1:21">
      <c r="A14" s="4">
        <v>8</v>
      </c>
      <c r="B14" s="256" t="s">
        <v>493</v>
      </c>
      <c r="C14" s="257" t="s">
        <v>499</v>
      </c>
      <c r="D14" s="257" t="s">
        <v>500</v>
      </c>
      <c r="E14" s="257"/>
      <c r="F14" s="257" t="s">
        <v>500</v>
      </c>
      <c r="G14" s="257" t="s">
        <v>500</v>
      </c>
      <c r="H14" s="257" t="s">
        <v>500</v>
      </c>
      <c r="I14" s="257" t="s">
        <v>500</v>
      </c>
      <c r="J14" s="257" t="s">
        <v>500</v>
      </c>
      <c r="K14" s="257" t="s">
        <v>500</v>
      </c>
      <c r="L14" s="257"/>
      <c r="M14" s="257" t="s">
        <v>500</v>
      </c>
      <c r="N14" s="257"/>
      <c r="O14" s="257"/>
      <c r="P14" s="257"/>
      <c r="Q14" s="257" t="s">
        <v>500</v>
      </c>
      <c r="R14" s="257" t="s">
        <v>500</v>
      </c>
      <c r="S14" s="257"/>
      <c r="T14" s="257"/>
      <c r="U14" s="257"/>
    </row>
    <row r="15" spans="1:21">
      <c r="A15" s="4">
        <v>9</v>
      </c>
      <c r="B15" s="256" t="s">
        <v>494</v>
      </c>
      <c r="C15" s="257" t="s">
        <v>499</v>
      </c>
      <c r="D15" s="257" t="s">
        <v>500</v>
      </c>
      <c r="E15" s="257"/>
      <c r="F15" s="257" t="s">
        <v>500</v>
      </c>
      <c r="G15" s="257" t="s">
        <v>500</v>
      </c>
      <c r="H15" s="257" t="s">
        <v>500</v>
      </c>
      <c r="I15" s="257" t="s">
        <v>500</v>
      </c>
      <c r="J15" s="257" t="s">
        <v>500</v>
      </c>
      <c r="K15" s="257" t="s">
        <v>500</v>
      </c>
      <c r="L15" s="257"/>
      <c r="M15" s="257" t="s">
        <v>500</v>
      </c>
      <c r="N15" s="257"/>
      <c r="O15" s="257"/>
      <c r="P15" s="257"/>
      <c r="Q15" s="257" t="s">
        <v>500</v>
      </c>
      <c r="R15" s="257" t="s">
        <v>500</v>
      </c>
      <c r="S15" s="257"/>
      <c r="T15" s="257"/>
      <c r="U15" s="257"/>
    </row>
    <row r="16" spans="1:21">
      <c r="A16" s="4">
        <v>10</v>
      </c>
      <c r="B16" s="256" t="s">
        <v>495</v>
      </c>
      <c r="C16" s="257" t="s">
        <v>499</v>
      </c>
      <c r="D16" s="257" t="s">
        <v>500</v>
      </c>
      <c r="E16" s="257"/>
      <c r="F16" s="257" t="s">
        <v>500</v>
      </c>
      <c r="G16" s="257" t="s">
        <v>500</v>
      </c>
      <c r="H16" s="257" t="s">
        <v>500</v>
      </c>
      <c r="I16" s="257" t="s">
        <v>500</v>
      </c>
      <c r="J16" s="257" t="s">
        <v>500</v>
      </c>
      <c r="K16" s="257" t="s">
        <v>500</v>
      </c>
      <c r="L16" s="257"/>
      <c r="M16" s="257" t="s">
        <v>500</v>
      </c>
      <c r="N16" s="257"/>
      <c r="O16" s="257"/>
      <c r="P16" s="257"/>
      <c r="Q16" s="257" t="s">
        <v>500</v>
      </c>
      <c r="R16" s="257" t="s">
        <v>500</v>
      </c>
      <c r="S16" s="257"/>
      <c r="T16" s="257"/>
      <c r="U16" s="257"/>
    </row>
    <row r="17" spans="1:21">
      <c r="A17" s="4">
        <v>11</v>
      </c>
      <c r="B17" s="256" t="s">
        <v>496</v>
      </c>
      <c r="C17" s="257" t="s">
        <v>499</v>
      </c>
      <c r="D17" s="257" t="s">
        <v>500</v>
      </c>
      <c r="E17" s="257"/>
      <c r="F17" s="257" t="s">
        <v>500</v>
      </c>
      <c r="G17" s="257" t="s">
        <v>500</v>
      </c>
      <c r="H17" s="257" t="s">
        <v>500</v>
      </c>
      <c r="I17" s="257" t="s">
        <v>500</v>
      </c>
      <c r="J17" s="257" t="s">
        <v>500</v>
      </c>
      <c r="K17" s="257" t="s">
        <v>500</v>
      </c>
      <c r="L17" s="257"/>
      <c r="M17" s="257" t="s">
        <v>500</v>
      </c>
      <c r="N17" s="257"/>
      <c r="O17" s="257"/>
      <c r="P17" s="257"/>
      <c r="Q17" s="257" t="s">
        <v>500</v>
      </c>
      <c r="R17" s="257" t="s">
        <v>500</v>
      </c>
      <c r="S17" s="257"/>
      <c r="T17" s="257"/>
      <c r="U17" s="257"/>
    </row>
    <row r="18" spans="1:21">
      <c r="A18" s="4">
        <v>12</v>
      </c>
      <c r="B18" s="256" t="s">
        <v>497</v>
      </c>
      <c r="C18" s="257" t="s">
        <v>499</v>
      </c>
      <c r="D18" s="257" t="s">
        <v>500</v>
      </c>
      <c r="E18" s="257"/>
      <c r="F18" s="257" t="s">
        <v>500</v>
      </c>
      <c r="G18" s="257" t="s">
        <v>500</v>
      </c>
      <c r="H18" s="257" t="s">
        <v>500</v>
      </c>
      <c r="I18" s="257" t="s">
        <v>500</v>
      </c>
      <c r="J18" s="257" t="s">
        <v>500</v>
      </c>
      <c r="K18" s="257" t="s">
        <v>500</v>
      </c>
      <c r="L18" s="257"/>
      <c r="M18" s="257" t="s">
        <v>500</v>
      </c>
      <c r="N18" s="257"/>
      <c r="O18" s="257"/>
      <c r="P18" s="257"/>
      <c r="Q18" s="257" t="s">
        <v>500</v>
      </c>
      <c r="R18" s="257" t="s">
        <v>500</v>
      </c>
      <c r="S18" s="257"/>
      <c r="T18" s="257"/>
      <c r="U18" s="257"/>
    </row>
    <row r="19" spans="1:21">
      <c r="A19" s="4">
        <v>13</v>
      </c>
      <c r="B19" s="256" t="s">
        <v>498</v>
      </c>
      <c r="C19" s="257" t="s">
        <v>500</v>
      </c>
      <c r="D19" s="257" t="s">
        <v>500</v>
      </c>
      <c r="E19" s="257"/>
      <c r="F19" s="257" t="s">
        <v>500</v>
      </c>
      <c r="G19" s="257" t="s">
        <v>500</v>
      </c>
      <c r="H19" s="257" t="s">
        <v>500</v>
      </c>
      <c r="I19" s="257" t="s">
        <v>500</v>
      </c>
      <c r="J19" s="257" t="s">
        <v>500</v>
      </c>
      <c r="K19" s="257" t="s">
        <v>500</v>
      </c>
      <c r="L19" s="257"/>
      <c r="M19" s="257" t="s">
        <v>500</v>
      </c>
      <c r="N19" s="257"/>
      <c r="O19" s="257"/>
      <c r="P19" s="257"/>
      <c r="Q19" s="257" t="s">
        <v>500</v>
      </c>
      <c r="R19" s="257" t="s">
        <v>500</v>
      </c>
      <c r="S19" s="257"/>
      <c r="T19" s="257"/>
      <c r="U19" s="257"/>
    </row>
    <row r="20" spans="1:21">
      <c r="A20" s="8" t="s">
        <v>12</v>
      </c>
      <c r="B20" s="7"/>
      <c r="C20" s="9"/>
      <c r="D20" s="10"/>
      <c r="E20" s="10"/>
      <c r="F20" s="10"/>
      <c r="G20" s="10"/>
      <c r="H20" s="10"/>
      <c r="I20" s="10"/>
      <c r="J20" s="10"/>
      <c r="K20" s="10"/>
      <c r="L20" s="10"/>
      <c r="M20" s="10"/>
      <c r="N20" s="10"/>
      <c r="O20" s="10"/>
      <c r="P20" s="10"/>
      <c r="Q20" s="10"/>
      <c r="R20" s="10"/>
      <c r="S20" s="10"/>
      <c r="T20" s="10"/>
      <c r="U20" s="10"/>
    </row>
  </sheetData>
  <mergeCells count="13">
    <mergeCell ref="K3:L4"/>
    <mergeCell ref="M3:N4"/>
    <mergeCell ref="O3:P4"/>
    <mergeCell ref="Q3:S4"/>
    <mergeCell ref="T3:U4"/>
    <mergeCell ref="F4:G4"/>
    <mergeCell ref="A1:G1"/>
    <mergeCell ref="A2:C2"/>
    <mergeCell ref="A3:A5"/>
    <mergeCell ref="B3:B5"/>
    <mergeCell ref="C3:C5"/>
    <mergeCell ref="D3:E4"/>
    <mergeCell ref="F3:J3"/>
  </mergeCells>
  <pageMargins left="0.7" right="0.7" top="0.75" bottom="0.75" header="0.3" footer="0.3"/>
  <pageSetup paperSize="9" orientation="portrait" horizontalDpi="4294967295" verticalDpi="4294967295" r:id="rId1"/>
</worksheet>
</file>

<file path=xl/worksheets/sheet10.xml><?xml version="1.0" encoding="utf-8"?>
<worksheet xmlns="http://schemas.openxmlformats.org/spreadsheetml/2006/main" xmlns:r="http://schemas.openxmlformats.org/officeDocument/2006/relationships">
  <dimension ref="B1:N25"/>
  <sheetViews>
    <sheetView workbookViewId="0">
      <selection activeCell="B30" sqref="B30"/>
    </sheetView>
  </sheetViews>
  <sheetFormatPr defaultRowHeight="15"/>
  <cols>
    <col min="2" max="2" width="56.140625" customWidth="1"/>
    <col min="3" max="3" width="20.28515625" customWidth="1"/>
    <col min="4" max="4" width="23.140625" customWidth="1"/>
    <col min="5" max="5" width="25.7109375" customWidth="1"/>
  </cols>
  <sheetData>
    <row r="1" spans="2:14" ht="15" customHeight="1">
      <c r="B1" s="501" t="s">
        <v>267</v>
      </c>
      <c r="C1" s="501"/>
      <c r="D1" s="501"/>
    </row>
    <row r="2" spans="2:14" ht="57">
      <c r="B2" s="154" t="s">
        <v>579</v>
      </c>
      <c r="C2" s="155"/>
      <c r="D2" s="156"/>
    </row>
    <row r="3" spans="2:14">
      <c r="B3" s="157"/>
      <c r="C3" s="158" t="s">
        <v>244</v>
      </c>
      <c r="D3" s="159" t="s">
        <v>245</v>
      </c>
    </row>
    <row r="4" spans="2:14">
      <c r="B4" s="154" t="s">
        <v>246</v>
      </c>
      <c r="C4" s="155">
        <v>13</v>
      </c>
      <c r="D4" s="156">
        <v>13</v>
      </c>
    </row>
    <row r="5" spans="2:14">
      <c r="B5" s="160" t="s">
        <v>247</v>
      </c>
      <c r="C5" s="155">
        <v>2832789</v>
      </c>
      <c r="D5" s="155" t="s">
        <v>578</v>
      </c>
    </row>
    <row r="6" spans="2:14">
      <c r="B6" s="160" t="s">
        <v>248</v>
      </c>
      <c r="C6" s="155">
        <v>3327041</v>
      </c>
      <c r="D6" s="155" t="s">
        <v>578</v>
      </c>
    </row>
    <row r="7" spans="2:14">
      <c r="B7" s="160" t="s">
        <v>249</v>
      </c>
      <c r="C7" s="155">
        <v>4194605</v>
      </c>
      <c r="D7" s="155" t="s">
        <v>578</v>
      </c>
    </row>
    <row r="8" spans="2:14">
      <c r="B8" s="161" t="s">
        <v>250</v>
      </c>
      <c r="C8" s="162"/>
      <c r="D8" s="162"/>
    </row>
    <row r="9" spans="2:14">
      <c r="B9" s="180" t="s">
        <v>268</v>
      </c>
      <c r="C9" s="163">
        <v>47909</v>
      </c>
      <c r="D9" s="163" t="s">
        <v>578</v>
      </c>
    </row>
    <row r="10" spans="2:14">
      <c r="B10" s="180" t="s">
        <v>269</v>
      </c>
      <c r="C10" s="163">
        <v>17557</v>
      </c>
      <c r="D10" s="163" t="s">
        <v>578</v>
      </c>
    </row>
    <row r="11" spans="2:14">
      <c r="B11" s="165" t="s">
        <v>270</v>
      </c>
      <c r="C11" s="166"/>
      <c r="D11" s="166"/>
    </row>
    <row r="13" spans="2:14">
      <c r="B13" s="167"/>
      <c r="C13" s="167"/>
      <c r="D13" s="167"/>
      <c r="E13" s="167"/>
      <c r="F13" s="85"/>
      <c r="G13" s="86"/>
      <c r="H13" s="85"/>
      <c r="I13" s="85"/>
      <c r="J13" s="85"/>
      <c r="K13" s="85"/>
      <c r="L13" s="85"/>
      <c r="M13" s="85"/>
      <c r="N13" s="85"/>
    </row>
    <row r="14" spans="2:14" ht="15.75">
      <c r="B14" s="168" t="s">
        <v>251</v>
      </c>
      <c r="C14" s="168"/>
      <c r="D14" s="85"/>
      <c r="E14" s="85"/>
      <c r="F14" s="85"/>
      <c r="G14" s="86"/>
      <c r="H14" s="85"/>
      <c r="I14" s="85"/>
      <c r="J14" s="85"/>
      <c r="K14" s="85"/>
      <c r="L14" s="85"/>
      <c r="M14" s="85"/>
      <c r="N14" s="85"/>
    </row>
    <row r="15" spans="2:14" ht="15.75">
      <c r="B15" s="508" t="s">
        <v>252</v>
      </c>
      <c r="C15" s="508"/>
      <c r="D15" s="508"/>
      <c r="E15" s="508"/>
      <c r="F15" s="508"/>
      <c r="G15" s="508"/>
      <c r="H15" s="508"/>
      <c r="I15" s="508"/>
      <c r="J15" s="508"/>
      <c r="K15" s="508"/>
      <c r="L15" s="508"/>
      <c r="M15" s="508"/>
      <c r="N15" s="508"/>
    </row>
    <row r="16" spans="2:14">
      <c r="B16" s="169" t="s">
        <v>253</v>
      </c>
      <c r="C16" s="169"/>
      <c r="D16" s="85"/>
      <c r="E16" s="85"/>
      <c r="F16" s="85"/>
      <c r="G16" s="86"/>
      <c r="H16" s="85"/>
      <c r="I16" s="85"/>
      <c r="J16" s="85"/>
      <c r="K16" s="85"/>
      <c r="L16" s="85"/>
      <c r="M16" s="85"/>
      <c r="N16" s="85"/>
    </row>
    <row r="17" spans="2:14">
      <c r="B17" s="170"/>
      <c r="C17" s="1"/>
      <c r="D17" s="85"/>
      <c r="E17" s="85"/>
      <c r="F17" s="85"/>
      <c r="G17" s="86"/>
      <c r="H17" s="85"/>
      <c r="I17" s="85"/>
      <c r="J17" s="85"/>
      <c r="K17" s="85"/>
      <c r="L17" s="85"/>
      <c r="M17" s="85"/>
      <c r="N17" s="85"/>
    </row>
    <row r="18" spans="2:14" ht="15.75">
      <c r="B18" s="171" t="s">
        <v>254</v>
      </c>
      <c r="C18" s="171"/>
      <c r="D18" s="85"/>
      <c r="E18" s="85"/>
      <c r="F18" s="85"/>
      <c r="G18" s="86"/>
      <c r="H18" s="85"/>
      <c r="I18" s="85"/>
      <c r="J18" s="85"/>
      <c r="K18" s="85"/>
      <c r="L18" s="85"/>
      <c r="M18" s="85"/>
      <c r="N18" s="85"/>
    </row>
    <row r="19" spans="2:14">
      <c r="B19" s="85"/>
      <c r="C19" s="85"/>
      <c r="D19" s="85"/>
      <c r="E19" s="85"/>
      <c r="F19" s="85"/>
      <c r="G19" s="86"/>
      <c r="H19" s="85"/>
      <c r="I19" s="85"/>
      <c r="J19" s="85"/>
      <c r="K19" s="85"/>
      <c r="L19" s="85"/>
      <c r="M19" s="85"/>
      <c r="N19" s="85"/>
    </row>
    <row r="20" spans="2:14">
      <c r="B20" s="509" t="s">
        <v>255</v>
      </c>
      <c r="C20" s="509"/>
      <c r="D20" s="509" t="s">
        <v>256</v>
      </c>
      <c r="E20" s="509" t="s">
        <v>257</v>
      </c>
      <c r="F20" s="172"/>
      <c r="G20" s="86"/>
      <c r="H20" s="85"/>
      <c r="I20" s="85"/>
      <c r="J20" s="85"/>
      <c r="K20" s="85"/>
      <c r="L20" s="85"/>
      <c r="M20" s="85"/>
      <c r="N20" s="85"/>
    </row>
    <row r="21" spans="2:14">
      <c r="B21" s="509"/>
      <c r="C21" s="509"/>
      <c r="D21" s="509"/>
      <c r="E21" s="509"/>
      <c r="F21" s="172"/>
      <c r="G21" s="86"/>
      <c r="H21" s="85"/>
      <c r="I21" s="85"/>
      <c r="J21" s="85"/>
      <c r="K21" s="85"/>
      <c r="L21" s="85"/>
      <c r="M21" s="85"/>
      <c r="N21" s="85"/>
    </row>
    <row r="22" spans="2:14">
      <c r="B22" s="173" t="s">
        <v>258</v>
      </c>
      <c r="C22" s="173"/>
      <c r="D22" s="181"/>
      <c r="E22" s="181"/>
      <c r="F22" s="172"/>
      <c r="G22" s="86"/>
      <c r="H22" s="85"/>
      <c r="I22" s="85"/>
      <c r="J22" s="85"/>
      <c r="K22" s="85"/>
      <c r="L22" s="85"/>
      <c r="M22" s="85"/>
      <c r="N22" s="85"/>
    </row>
    <row r="23" spans="2:14" ht="30">
      <c r="B23" s="507" t="s">
        <v>259</v>
      </c>
      <c r="C23" s="507"/>
      <c r="D23" s="174" t="s">
        <v>260</v>
      </c>
      <c r="E23" s="174" t="s">
        <v>261</v>
      </c>
      <c r="F23" s="172"/>
      <c r="G23" s="86"/>
      <c r="H23" s="85"/>
      <c r="I23" s="85"/>
      <c r="J23" s="85"/>
      <c r="K23" s="85"/>
      <c r="L23" s="85"/>
      <c r="M23" s="85"/>
      <c r="N23" s="85"/>
    </row>
    <row r="24" spans="2:14" ht="30">
      <c r="B24" s="507" t="s">
        <v>262</v>
      </c>
      <c r="C24" s="507"/>
      <c r="D24" s="174" t="s">
        <v>260</v>
      </c>
      <c r="E24" s="174" t="s">
        <v>263</v>
      </c>
      <c r="F24" s="172"/>
      <c r="G24" s="86"/>
      <c r="H24" s="85"/>
      <c r="I24" s="85"/>
      <c r="J24" s="85"/>
      <c r="K24" s="85"/>
      <c r="L24" s="85"/>
      <c r="M24" s="85"/>
      <c r="N24" s="85"/>
    </row>
    <row r="25" spans="2:14" ht="30">
      <c r="B25" s="507" t="s">
        <v>379</v>
      </c>
      <c r="C25" s="507"/>
      <c r="D25" s="174" t="s">
        <v>260</v>
      </c>
      <c r="E25" s="174" t="s">
        <v>380</v>
      </c>
      <c r="F25" s="172"/>
      <c r="G25" s="86"/>
      <c r="H25" s="85"/>
      <c r="I25" s="85"/>
      <c r="J25" s="85"/>
      <c r="K25" s="85"/>
      <c r="L25" s="85"/>
      <c r="M25" s="85"/>
      <c r="N25" s="85"/>
    </row>
  </sheetData>
  <mergeCells count="8">
    <mergeCell ref="B24:C24"/>
    <mergeCell ref="B25:C25"/>
    <mergeCell ref="B1:D1"/>
    <mergeCell ref="B15:N15"/>
    <mergeCell ref="B20:C21"/>
    <mergeCell ref="D20:D21"/>
    <mergeCell ref="E20:E21"/>
    <mergeCell ref="B23:C23"/>
  </mergeCells>
  <hyperlinks>
    <hyperlink ref="B16" r:id="rId1"/>
  </hyperlinks>
  <pageMargins left="0.7" right="0.7" top="0.75" bottom="0.75" header="0.3" footer="0.3"/>
  <pageSetup paperSize="9" orientation="portrait" horizontalDpi="0" verticalDpi="0" r:id="rId2"/>
</worksheet>
</file>

<file path=xl/worksheets/sheet11.xml><?xml version="1.0" encoding="utf-8"?>
<worksheet xmlns="http://schemas.openxmlformats.org/spreadsheetml/2006/main" xmlns:r="http://schemas.openxmlformats.org/officeDocument/2006/relationships">
  <dimension ref="A1:H23"/>
  <sheetViews>
    <sheetView workbookViewId="0">
      <selection activeCell="E7" sqref="E7"/>
    </sheetView>
  </sheetViews>
  <sheetFormatPr defaultRowHeight="15"/>
  <cols>
    <col min="2" max="2" width="9.28515625" customWidth="1"/>
    <col min="3" max="3" width="33.140625" customWidth="1"/>
    <col min="4" max="5" width="32.7109375" customWidth="1"/>
    <col min="6" max="6" width="9.140625" customWidth="1"/>
    <col min="7" max="7" width="39" customWidth="1"/>
  </cols>
  <sheetData>
    <row r="1" spans="1:8" ht="15.75">
      <c r="A1" s="474" t="s">
        <v>397</v>
      </c>
      <c r="B1" s="474"/>
      <c r="C1" s="474"/>
      <c r="D1" s="474"/>
      <c r="E1" s="474"/>
      <c r="F1" s="474"/>
      <c r="G1" s="474"/>
    </row>
    <row r="2" spans="1:8" ht="15.75">
      <c r="A2" s="314" t="s">
        <v>121</v>
      </c>
      <c r="B2" s="314"/>
      <c r="C2" s="314"/>
      <c r="D2" s="314"/>
      <c r="E2" s="200"/>
      <c r="F2" s="200"/>
      <c r="G2" s="203"/>
    </row>
    <row r="3" spans="1:8" ht="15" customHeight="1">
      <c r="A3" s="475" t="s">
        <v>155</v>
      </c>
      <c r="B3" s="475" t="s">
        <v>156</v>
      </c>
      <c r="C3" s="476" t="s">
        <v>387</v>
      </c>
      <c r="D3" s="476" t="s">
        <v>157</v>
      </c>
      <c r="E3" s="476" t="s">
        <v>388</v>
      </c>
      <c r="F3" s="476" t="s">
        <v>389</v>
      </c>
      <c r="G3" s="476" t="s">
        <v>159</v>
      </c>
    </row>
    <row r="4" spans="1:8" ht="30" customHeight="1">
      <c r="A4" s="475"/>
      <c r="B4" s="475"/>
      <c r="C4" s="477"/>
      <c r="D4" s="477"/>
      <c r="E4" s="477"/>
      <c r="F4" s="477"/>
      <c r="G4" s="477"/>
    </row>
    <row r="5" spans="1:8" ht="120">
      <c r="A5" s="121">
        <v>1</v>
      </c>
      <c r="B5" s="122" t="s">
        <v>385</v>
      </c>
      <c r="C5" s="123" t="s">
        <v>386</v>
      </c>
      <c r="D5" s="123" t="s">
        <v>390</v>
      </c>
      <c r="E5" s="123"/>
      <c r="F5" s="123"/>
      <c r="G5" s="127"/>
    </row>
    <row r="6" spans="1:8" ht="75">
      <c r="A6" s="121">
        <v>2</v>
      </c>
      <c r="B6" s="122" t="s">
        <v>391</v>
      </c>
      <c r="C6" s="122" t="s">
        <v>392</v>
      </c>
      <c r="D6" s="123" t="s">
        <v>394</v>
      </c>
      <c r="E6" s="123"/>
      <c r="F6" s="123"/>
      <c r="G6" s="128"/>
    </row>
    <row r="7" spans="1:8" ht="47.25" customHeight="1">
      <c r="A7" s="121">
        <v>3</v>
      </c>
      <c r="B7" s="122" t="s">
        <v>396</v>
      </c>
      <c r="C7" s="122" t="s">
        <v>393</v>
      </c>
      <c r="D7" s="123" t="s">
        <v>395</v>
      </c>
      <c r="E7" s="123"/>
      <c r="F7" s="123"/>
      <c r="G7" s="128"/>
    </row>
    <row r="8" spans="1:8" ht="28.5" customHeight="1">
      <c r="A8" s="121">
        <v>4</v>
      </c>
      <c r="B8" s="129" t="s">
        <v>398</v>
      </c>
      <c r="C8" s="129" t="s">
        <v>399</v>
      </c>
      <c r="D8" s="123" t="s">
        <v>400</v>
      </c>
      <c r="E8" s="123"/>
      <c r="F8" s="123"/>
      <c r="G8" s="128"/>
    </row>
    <row r="9" spans="1:8">
      <c r="A9" s="121">
        <v>4</v>
      </c>
      <c r="B9" s="129" t="s">
        <v>401</v>
      </c>
      <c r="C9" s="129" t="s">
        <v>402</v>
      </c>
      <c r="D9" s="123" t="s">
        <v>400</v>
      </c>
      <c r="E9" s="123"/>
      <c r="F9" s="123"/>
      <c r="G9" s="128"/>
    </row>
    <row r="12" spans="1:8" ht="18.75">
      <c r="B12" s="510" t="s">
        <v>405</v>
      </c>
      <c r="C12" s="510"/>
      <c r="D12" s="510"/>
      <c r="F12" s="510" t="s">
        <v>414</v>
      </c>
      <c r="G12" s="510"/>
      <c r="H12" s="510"/>
    </row>
    <row r="13" spans="1:8">
      <c r="B13" s="239" t="s">
        <v>403</v>
      </c>
      <c r="C13" s="239"/>
      <c r="D13" s="239" t="s">
        <v>160</v>
      </c>
      <c r="F13" s="239" t="s">
        <v>403</v>
      </c>
      <c r="G13" s="239"/>
      <c r="H13" s="239" t="s">
        <v>160</v>
      </c>
    </row>
    <row r="14" spans="1:8">
      <c r="B14" s="239">
        <v>1</v>
      </c>
      <c r="C14" s="239" t="s">
        <v>404</v>
      </c>
      <c r="D14" s="239"/>
      <c r="F14" s="239">
        <v>1</v>
      </c>
      <c r="G14" s="239" t="s">
        <v>415</v>
      </c>
      <c r="H14" s="239"/>
    </row>
    <row r="15" spans="1:8">
      <c r="B15" s="239">
        <v>2</v>
      </c>
      <c r="C15" s="239" t="s">
        <v>419</v>
      </c>
      <c r="D15" s="239"/>
      <c r="F15" s="239">
        <v>2</v>
      </c>
      <c r="G15" s="239" t="s">
        <v>417</v>
      </c>
      <c r="H15" s="239"/>
    </row>
    <row r="16" spans="1:8">
      <c r="B16" s="239">
        <v>3</v>
      </c>
      <c r="C16" s="239" t="s">
        <v>420</v>
      </c>
      <c r="D16" s="239"/>
      <c r="F16" s="239">
        <v>3</v>
      </c>
      <c r="G16" s="239" t="s">
        <v>418</v>
      </c>
      <c r="H16" s="239"/>
    </row>
    <row r="17" spans="2:8">
      <c r="B17" s="512">
        <v>4</v>
      </c>
      <c r="C17" s="511" t="s">
        <v>413</v>
      </c>
      <c r="D17" s="515"/>
      <c r="F17" s="512">
        <v>4</v>
      </c>
      <c r="G17" s="511" t="s">
        <v>416</v>
      </c>
      <c r="H17" s="515"/>
    </row>
    <row r="18" spans="2:8">
      <c r="B18" s="513"/>
      <c r="C18" s="511"/>
      <c r="D18" s="515"/>
      <c r="F18" s="513"/>
      <c r="G18" s="511"/>
      <c r="H18" s="515"/>
    </row>
    <row r="19" spans="2:8">
      <c r="B19" s="513"/>
      <c r="C19" s="511"/>
      <c r="D19" s="515"/>
      <c r="F19" s="513"/>
      <c r="G19" s="511"/>
      <c r="H19" s="515"/>
    </row>
    <row r="20" spans="2:8">
      <c r="B20" s="513"/>
      <c r="C20" s="511"/>
      <c r="D20" s="515"/>
      <c r="F20" s="513"/>
      <c r="G20" s="511"/>
      <c r="H20" s="515"/>
    </row>
    <row r="21" spans="2:8">
      <c r="B21" s="513"/>
      <c r="C21" s="511"/>
      <c r="D21" s="515"/>
      <c r="F21" s="513"/>
      <c r="G21" s="511"/>
      <c r="H21" s="515"/>
    </row>
    <row r="22" spans="2:8">
      <c r="B22" s="513"/>
      <c r="C22" s="511"/>
      <c r="D22" s="515"/>
      <c r="F22" s="513"/>
      <c r="G22" s="511"/>
      <c r="H22" s="515"/>
    </row>
    <row r="23" spans="2:8">
      <c r="B23" s="514"/>
      <c r="C23" s="511"/>
      <c r="D23" s="515"/>
      <c r="F23" s="514"/>
      <c r="G23" s="511"/>
      <c r="H23" s="515"/>
    </row>
  </sheetData>
  <mergeCells count="17">
    <mergeCell ref="A1:G1"/>
    <mergeCell ref="A2:D2"/>
    <mergeCell ref="A3:A4"/>
    <mergeCell ref="B3:B4"/>
    <mergeCell ref="D3:D4"/>
    <mergeCell ref="C3:C4"/>
    <mergeCell ref="G3:G4"/>
    <mergeCell ref="E3:E4"/>
    <mergeCell ref="F3:F4"/>
    <mergeCell ref="B12:D12"/>
    <mergeCell ref="C17:C23"/>
    <mergeCell ref="B17:B23"/>
    <mergeCell ref="D17:D23"/>
    <mergeCell ref="F12:H12"/>
    <mergeCell ref="F17:F23"/>
    <mergeCell ref="G17:G23"/>
    <mergeCell ref="H17:H23"/>
  </mergeCells>
  <pageMargins left="0.7" right="0.7" top="0.75" bottom="0.75" header="0.3" footer="0.3"/>
</worksheet>
</file>

<file path=xl/worksheets/sheet12.xml><?xml version="1.0" encoding="utf-8"?>
<worksheet xmlns="http://schemas.openxmlformats.org/spreadsheetml/2006/main" xmlns:r="http://schemas.openxmlformats.org/officeDocument/2006/relationships">
  <dimension ref="A1:L13"/>
  <sheetViews>
    <sheetView zoomScaleSheetLayoutView="90" workbookViewId="0">
      <pane xSplit="1" ySplit="5" topLeftCell="B6" activePane="bottomRight" state="frozenSplit"/>
      <selection activeCell="R1" sqref="R1:S1048576"/>
      <selection pane="topRight" activeCell="R1" sqref="R1:S1048576"/>
      <selection pane="bottomLeft" activeCell="R1" sqref="R1:S1048576"/>
      <selection pane="bottomRight" activeCell="H27" sqref="H27"/>
    </sheetView>
  </sheetViews>
  <sheetFormatPr defaultColWidth="9.140625" defaultRowHeight="15"/>
  <cols>
    <col min="1" max="1" width="30.42578125" style="140" customWidth="1"/>
    <col min="2" max="2" width="10.28515625" style="140" customWidth="1"/>
    <col min="3" max="4" width="12.7109375" style="140" customWidth="1"/>
    <col min="5" max="5" width="10.28515625" style="140" customWidth="1"/>
    <col min="6" max="6" width="11.85546875" style="140" customWidth="1"/>
    <col min="7" max="8" width="13.140625" style="140" customWidth="1"/>
    <col min="9" max="9" width="11.140625" style="140" customWidth="1"/>
    <col min="10" max="11" width="12.5703125" style="140" customWidth="1"/>
    <col min="12" max="12" width="10.28515625" style="140" customWidth="1"/>
    <col min="13" max="16384" width="9.140625" style="140"/>
  </cols>
  <sheetData>
    <row r="1" spans="1:12" ht="36" customHeight="1">
      <c r="A1" s="139" t="s">
        <v>300</v>
      </c>
      <c r="B1" s="139"/>
      <c r="C1" s="139"/>
      <c r="D1" s="139"/>
      <c r="E1" s="139"/>
      <c r="F1" s="139"/>
      <c r="G1" s="139"/>
      <c r="H1" s="139"/>
      <c r="I1" s="139"/>
      <c r="J1" s="139"/>
      <c r="K1" s="139"/>
      <c r="L1" s="139"/>
    </row>
    <row r="2" spans="1:12" ht="24.75" customHeight="1">
      <c r="A2" s="141" t="s">
        <v>331</v>
      </c>
      <c r="B2" s="141"/>
      <c r="C2" s="141"/>
      <c r="D2" s="141"/>
      <c r="E2" s="141"/>
      <c r="F2" s="141"/>
      <c r="G2" s="141"/>
      <c r="H2" s="141"/>
      <c r="I2" s="141"/>
      <c r="J2" s="141"/>
      <c r="K2" s="141"/>
      <c r="L2" s="141"/>
    </row>
    <row r="3" spans="1:12" ht="15.75" customHeight="1">
      <c r="A3" s="182" t="s">
        <v>0</v>
      </c>
      <c r="B3" s="141"/>
      <c r="C3" s="141"/>
      <c r="D3" s="141"/>
      <c r="E3" s="141"/>
      <c r="F3" s="141"/>
      <c r="G3" s="141"/>
      <c r="H3" s="141"/>
      <c r="I3" s="141"/>
      <c r="J3" s="141"/>
      <c r="K3" s="141"/>
      <c r="L3" s="141"/>
    </row>
    <row r="4" spans="1:12" s="142" customFormat="1" ht="15" customHeight="1">
      <c r="A4" s="518" t="s">
        <v>330</v>
      </c>
      <c r="B4" s="516" t="s">
        <v>3</v>
      </c>
      <c r="C4" s="516"/>
      <c r="D4" s="516"/>
      <c r="E4" s="516"/>
      <c r="F4" s="517" t="s">
        <v>232</v>
      </c>
      <c r="G4" s="517"/>
      <c r="H4" s="517"/>
      <c r="I4" s="517"/>
      <c r="J4" s="517"/>
      <c r="K4" s="517"/>
      <c r="L4" s="517"/>
    </row>
    <row r="5" spans="1:12" ht="105">
      <c r="A5" s="519"/>
      <c r="B5" s="143" t="s">
        <v>235</v>
      </c>
      <c r="C5" s="143" t="s">
        <v>20</v>
      </c>
      <c r="D5" s="143" t="s">
        <v>236</v>
      </c>
      <c r="E5" s="143" t="s">
        <v>237</v>
      </c>
      <c r="F5" s="144" t="s">
        <v>19</v>
      </c>
      <c r="G5" s="144" t="s">
        <v>233</v>
      </c>
      <c r="H5" s="144" t="s">
        <v>234</v>
      </c>
      <c r="I5" s="144" t="s">
        <v>235</v>
      </c>
      <c r="J5" s="144" t="s">
        <v>238</v>
      </c>
      <c r="K5" s="144" t="s">
        <v>236</v>
      </c>
      <c r="L5" s="144" t="s">
        <v>237</v>
      </c>
    </row>
    <row r="6" spans="1:12">
      <c r="A6" s="145" t="s">
        <v>239</v>
      </c>
      <c r="B6" s="146"/>
      <c r="C6" s="146"/>
      <c r="D6" s="147" t="e">
        <f t="shared" ref="D6:D11" si="0">C6/B6</f>
        <v>#DIV/0!</v>
      </c>
      <c r="E6" s="146"/>
      <c r="F6" s="145"/>
      <c r="G6" s="146"/>
      <c r="H6" s="147" t="e">
        <f t="shared" ref="H6:H11" si="1">G6/F6</f>
        <v>#DIV/0!</v>
      </c>
      <c r="I6" s="146"/>
      <c r="J6" s="146"/>
      <c r="K6" s="147" t="e">
        <f t="shared" ref="K6:K11" si="2">J6/I6</f>
        <v>#DIV/0!</v>
      </c>
      <c r="L6" s="146"/>
    </row>
    <row r="7" spans="1:12">
      <c r="A7" s="145" t="s">
        <v>240</v>
      </c>
      <c r="B7" s="146"/>
      <c r="C7" s="146"/>
      <c r="D7" s="147" t="e">
        <f t="shared" si="0"/>
        <v>#DIV/0!</v>
      </c>
      <c r="E7" s="146"/>
      <c r="F7" s="145"/>
      <c r="G7" s="146"/>
      <c r="H7" s="147" t="e">
        <f t="shared" si="1"/>
        <v>#DIV/0!</v>
      </c>
      <c r="I7" s="146"/>
      <c r="J7" s="146"/>
      <c r="K7" s="147" t="e">
        <f t="shared" si="2"/>
        <v>#DIV/0!</v>
      </c>
      <c r="L7" s="146"/>
    </row>
    <row r="8" spans="1:12" ht="15" customHeight="1">
      <c r="A8" s="145" t="s">
        <v>171</v>
      </c>
      <c r="B8" s="146"/>
      <c r="C8" s="146"/>
      <c r="D8" s="147" t="e">
        <f t="shared" si="0"/>
        <v>#DIV/0!</v>
      </c>
      <c r="E8" s="146"/>
      <c r="F8" s="145"/>
      <c r="G8" s="146"/>
      <c r="H8" s="147" t="e">
        <f t="shared" si="1"/>
        <v>#DIV/0!</v>
      </c>
      <c r="I8" s="146"/>
      <c r="J8" s="146"/>
      <c r="K8" s="147" t="e">
        <f t="shared" si="2"/>
        <v>#DIV/0!</v>
      </c>
      <c r="L8" s="146"/>
    </row>
    <row r="9" spans="1:12">
      <c r="A9" s="145" t="s">
        <v>169</v>
      </c>
      <c r="B9" s="146"/>
      <c r="C9" s="146"/>
      <c r="D9" s="147" t="e">
        <f t="shared" si="0"/>
        <v>#DIV/0!</v>
      </c>
      <c r="E9" s="146"/>
      <c r="F9" s="148"/>
      <c r="G9" s="146"/>
      <c r="H9" s="147" t="e">
        <f t="shared" si="1"/>
        <v>#DIV/0!</v>
      </c>
      <c r="I9" s="146"/>
      <c r="J9" s="146"/>
      <c r="K9" s="147" t="e">
        <f t="shared" si="2"/>
        <v>#DIV/0!</v>
      </c>
      <c r="L9" s="146"/>
    </row>
    <row r="10" spans="1:12">
      <c r="A10" s="145" t="s">
        <v>241</v>
      </c>
      <c r="B10" s="146"/>
      <c r="C10" s="146"/>
      <c r="D10" s="147" t="e">
        <f t="shared" si="0"/>
        <v>#DIV/0!</v>
      </c>
      <c r="E10" s="146"/>
      <c r="F10" s="148"/>
      <c r="G10" s="146"/>
      <c r="H10" s="147" t="e">
        <f t="shared" si="1"/>
        <v>#DIV/0!</v>
      </c>
      <c r="I10" s="146"/>
      <c r="J10" s="146"/>
      <c r="K10" s="147" t="e">
        <f t="shared" si="2"/>
        <v>#DIV/0!</v>
      </c>
      <c r="L10" s="146"/>
    </row>
    <row r="11" spans="1:12">
      <c r="A11" s="145" t="s">
        <v>242</v>
      </c>
      <c r="B11" s="146"/>
      <c r="C11" s="146"/>
      <c r="D11" s="147" t="e">
        <f t="shared" si="0"/>
        <v>#DIV/0!</v>
      </c>
      <c r="E11" s="146"/>
      <c r="F11" s="145"/>
      <c r="G11" s="146"/>
      <c r="H11" s="147" t="e">
        <f t="shared" si="1"/>
        <v>#DIV/0!</v>
      </c>
      <c r="I11" s="146"/>
      <c r="J11" s="146"/>
      <c r="K11" s="147" t="e">
        <f t="shared" si="2"/>
        <v>#DIV/0!</v>
      </c>
      <c r="L11" s="146"/>
    </row>
    <row r="12" spans="1:12" s="151" customFormat="1">
      <c r="A12" s="149" t="s">
        <v>243</v>
      </c>
      <c r="B12" s="150">
        <f t="shared" ref="B12:L12" si="3">SUM(B6:B11)</f>
        <v>0</v>
      </c>
      <c r="C12" s="150">
        <f t="shared" si="3"/>
        <v>0</v>
      </c>
      <c r="D12" s="150"/>
      <c r="E12" s="150">
        <f t="shared" si="3"/>
        <v>0</v>
      </c>
      <c r="F12" s="150">
        <f t="shared" si="3"/>
        <v>0</v>
      </c>
      <c r="G12" s="150">
        <f t="shared" si="3"/>
        <v>0</v>
      </c>
      <c r="H12" s="150"/>
      <c r="I12" s="150">
        <f t="shared" si="3"/>
        <v>0</v>
      </c>
      <c r="J12" s="150">
        <f t="shared" si="3"/>
        <v>0</v>
      </c>
      <c r="K12" s="150"/>
      <c r="L12" s="150">
        <f t="shared" si="3"/>
        <v>0</v>
      </c>
    </row>
    <row r="13" spans="1:12" s="152" customFormat="1" ht="16.5" customHeight="1">
      <c r="B13" s="153"/>
      <c r="C13" s="153"/>
      <c r="D13" s="153"/>
      <c r="E13" s="153"/>
      <c r="F13" s="153"/>
      <c r="G13" s="153"/>
      <c r="H13" s="153"/>
      <c r="I13" s="153"/>
      <c r="J13" s="153"/>
      <c r="K13" s="153"/>
      <c r="L13" s="153"/>
    </row>
  </sheetData>
  <mergeCells count="3">
    <mergeCell ref="B4:E4"/>
    <mergeCell ref="F4:L4"/>
    <mergeCell ref="A4:A5"/>
  </mergeCells>
  <pageMargins left="0.7" right="0.7" top="0.75" bottom="0.75" header="0.3" footer="0.3"/>
  <pageSetup scale="66" orientation="landscape" r:id="rId1"/>
</worksheet>
</file>

<file path=xl/worksheets/sheet13.xml><?xml version="1.0" encoding="utf-8"?>
<worksheet xmlns="http://schemas.openxmlformats.org/spreadsheetml/2006/main" xmlns:r="http://schemas.openxmlformats.org/officeDocument/2006/relationships">
  <dimension ref="A1"/>
  <sheetViews>
    <sheetView workbookViewId="0">
      <selection activeCell="L15" sqref="L15"/>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T32"/>
  <sheetViews>
    <sheetView zoomScale="90" zoomScaleNormal="90" workbookViewId="0">
      <pane xSplit="4" ySplit="6" topLeftCell="E7" activePane="bottomRight" state="frozenSplit"/>
      <selection activeCell="R1" sqref="R1:S1048576"/>
      <selection pane="topRight" activeCell="R1" sqref="R1:S1048576"/>
      <selection pane="bottomLeft" activeCell="R1" sqref="R1:S1048576"/>
      <selection pane="bottomRight" activeCell="J26" sqref="J26"/>
    </sheetView>
  </sheetViews>
  <sheetFormatPr defaultColWidth="9.140625" defaultRowHeight="15"/>
  <cols>
    <col min="1" max="1" width="9.140625" style="30"/>
    <col min="2" max="3" width="24" style="11" customWidth="1"/>
    <col min="4" max="4" width="14.42578125" style="11" customWidth="1"/>
    <col min="5" max="5" width="17.28515625" style="11" customWidth="1"/>
    <col min="6" max="6" width="12.7109375" style="11" customWidth="1"/>
    <col min="7" max="7" width="14.85546875" style="11" customWidth="1"/>
    <col min="8" max="8" width="11.42578125" style="11" customWidth="1"/>
    <col min="9" max="9" width="12.5703125" style="11" customWidth="1"/>
    <col min="10" max="10" width="17.85546875" style="11" customWidth="1"/>
    <col min="11" max="11" width="12.140625" style="11" customWidth="1"/>
    <col min="12" max="12" width="10.7109375" style="11" customWidth="1"/>
    <col min="13" max="13" width="12.85546875" style="11" customWidth="1"/>
    <col min="14" max="14" width="10.28515625" style="11" customWidth="1"/>
    <col min="15" max="15" width="9.140625" style="11"/>
    <col min="16" max="16" width="14.140625" style="11" customWidth="1"/>
    <col min="17" max="18" width="9.140625" style="11"/>
    <col min="19" max="19" width="11.85546875" style="11" customWidth="1"/>
    <col min="20" max="20" width="12.140625" style="11" customWidth="1"/>
    <col min="21" max="16384" width="9.140625" style="11"/>
  </cols>
  <sheetData>
    <row r="1" spans="1:20">
      <c r="A1" s="340" t="s">
        <v>13</v>
      </c>
      <c r="B1" s="340"/>
      <c r="C1" s="340"/>
      <c r="D1" s="340"/>
      <c r="E1" s="340"/>
      <c r="F1" s="340"/>
      <c r="G1" s="340"/>
      <c r="H1" s="340"/>
      <c r="I1" s="340"/>
      <c r="J1" s="340"/>
    </row>
    <row r="2" spans="1:20" ht="15" customHeight="1">
      <c r="A2" s="314" t="s">
        <v>0</v>
      </c>
      <c r="B2" s="314"/>
      <c r="C2" s="314"/>
      <c r="D2" s="314"/>
      <c r="E2" s="314"/>
    </row>
    <row r="3" spans="1:20">
      <c r="A3" s="12" t="s">
        <v>328</v>
      </c>
    </row>
    <row r="4" spans="1:20">
      <c r="A4" s="12" t="s">
        <v>329</v>
      </c>
    </row>
    <row r="5" spans="1:20" ht="15" customHeight="1">
      <c r="A5" s="316" t="s">
        <v>14</v>
      </c>
      <c r="B5" s="316" t="s">
        <v>15</v>
      </c>
      <c r="C5" s="229"/>
      <c r="D5" s="341" t="s">
        <v>16</v>
      </c>
      <c r="E5" s="230"/>
      <c r="F5" s="342" t="s">
        <v>17</v>
      </c>
      <c r="G5" s="342"/>
      <c r="H5" s="342"/>
      <c r="I5" s="342"/>
      <c r="J5" s="342"/>
      <c r="K5" s="344" t="s">
        <v>332</v>
      </c>
      <c r="L5" s="344"/>
      <c r="M5" s="344"/>
      <c r="N5" s="344"/>
      <c r="O5" s="344"/>
      <c r="P5" s="344"/>
      <c r="Q5" s="345" t="s">
        <v>303</v>
      </c>
      <c r="R5" s="346"/>
      <c r="S5" s="346"/>
      <c r="T5" s="346"/>
    </row>
    <row r="6" spans="1:20" ht="90" customHeight="1">
      <c r="A6" s="316"/>
      <c r="B6" s="316"/>
      <c r="C6" s="229" t="s">
        <v>18</v>
      </c>
      <c r="D6" s="341"/>
      <c r="E6" s="199" t="s">
        <v>327</v>
      </c>
      <c r="F6" s="13" t="s">
        <v>21</v>
      </c>
      <c r="G6" s="13" t="s">
        <v>22</v>
      </c>
      <c r="H6" s="13" t="s">
        <v>23</v>
      </c>
      <c r="I6" s="13" t="s">
        <v>24</v>
      </c>
      <c r="J6" s="13" t="s">
        <v>25</v>
      </c>
      <c r="K6" s="207" t="s">
        <v>333</v>
      </c>
      <c r="L6" s="207" t="s">
        <v>334</v>
      </c>
      <c r="M6" s="207" t="s">
        <v>338</v>
      </c>
      <c r="N6" s="207" t="s">
        <v>335</v>
      </c>
      <c r="O6" s="207" t="s">
        <v>336</v>
      </c>
      <c r="P6" s="254" t="s">
        <v>337</v>
      </c>
      <c r="Q6" s="255" t="s">
        <v>481</v>
      </c>
      <c r="R6" s="255" t="s">
        <v>482</v>
      </c>
      <c r="S6" s="255" t="s">
        <v>483</v>
      </c>
      <c r="T6" s="255" t="s">
        <v>484</v>
      </c>
    </row>
    <row r="7" spans="1:20" ht="15" customHeight="1">
      <c r="A7" s="14" t="s">
        <v>339</v>
      </c>
      <c r="B7" s="15"/>
      <c r="C7" s="15"/>
      <c r="D7" s="15"/>
      <c r="E7" s="15"/>
      <c r="F7" s="15"/>
      <c r="G7" s="15"/>
      <c r="H7" s="15"/>
      <c r="I7" s="15"/>
      <c r="J7" s="16"/>
      <c r="K7" s="44"/>
      <c r="L7" s="44"/>
      <c r="M7" s="44"/>
      <c r="N7" s="44"/>
      <c r="O7" s="44"/>
      <c r="P7" s="44"/>
      <c r="Q7" s="44"/>
      <c r="R7" s="44"/>
      <c r="S7" s="44"/>
      <c r="T7" s="44"/>
    </row>
    <row r="8" spans="1:20" ht="120">
      <c r="A8" s="17"/>
      <c r="B8" s="18" t="s">
        <v>26</v>
      </c>
      <c r="C8" s="18"/>
      <c r="D8" s="5" t="s">
        <v>27</v>
      </c>
      <c r="E8" s="5"/>
      <c r="F8" s="20"/>
      <c r="G8" s="19"/>
      <c r="H8" s="19"/>
      <c r="I8" s="19"/>
      <c r="J8" s="19">
        <v>0</v>
      </c>
      <c r="K8" s="44"/>
      <c r="L8" s="44"/>
      <c r="M8" s="44"/>
      <c r="N8" s="44"/>
      <c r="O8" s="44"/>
      <c r="P8" s="44"/>
      <c r="Q8" s="44"/>
      <c r="R8" s="44"/>
      <c r="S8" s="44"/>
      <c r="T8" s="44"/>
    </row>
    <row r="9" spans="1:20" ht="15.75">
      <c r="A9" s="17">
        <v>1</v>
      </c>
      <c r="B9" s="256" t="s">
        <v>487</v>
      </c>
      <c r="C9" s="18"/>
      <c r="D9" s="5"/>
      <c r="E9" s="5"/>
      <c r="F9" s="20">
        <v>2</v>
      </c>
      <c r="G9" s="20">
        <v>2</v>
      </c>
      <c r="H9" s="19">
        <v>2</v>
      </c>
      <c r="I9" s="19"/>
      <c r="J9" s="19">
        <v>0</v>
      </c>
      <c r="K9" s="257">
        <v>0</v>
      </c>
      <c r="L9" s="257">
        <v>0</v>
      </c>
      <c r="M9" s="257">
        <v>0</v>
      </c>
      <c r="N9" s="257">
        <v>0</v>
      </c>
      <c r="O9" s="257">
        <v>0</v>
      </c>
      <c r="P9" s="257">
        <v>0</v>
      </c>
      <c r="Q9" s="257">
        <v>1013</v>
      </c>
      <c r="R9" s="257">
        <v>1013</v>
      </c>
      <c r="S9" s="257">
        <v>23</v>
      </c>
      <c r="T9" s="257">
        <v>23</v>
      </c>
    </row>
    <row r="10" spans="1:20" ht="15.75">
      <c r="A10" s="17">
        <v>2</v>
      </c>
      <c r="B10" s="256" t="s">
        <v>488</v>
      </c>
      <c r="C10" s="21"/>
      <c r="D10" s="22"/>
      <c r="E10" s="22"/>
      <c r="F10" s="20">
        <v>3</v>
      </c>
      <c r="G10" s="20">
        <v>3</v>
      </c>
      <c r="H10" s="19">
        <v>2</v>
      </c>
      <c r="I10" s="19"/>
      <c r="J10" s="19">
        <v>1</v>
      </c>
      <c r="K10" s="257">
        <v>0</v>
      </c>
      <c r="L10" s="257">
        <v>0</v>
      </c>
      <c r="M10" s="257">
        <v>0</v>
      </c>
      <c r="N10" s="257">
        <v>0</v>
      </c>
      <c r="O10" s="257">
        <v>0</v>
      </c>
      <c r="P10" s="257">
        <v>0</v>
      </c>
      <c r="Q10" s="257">
        <v>1726</v>
      </c>
      <c r="R10" s="257">
        <v>1726</v>
      </c>
      <c r="S10" s="257">
        <v>38</v>
      </c>
      <c r="T10" s="257">
        <v>38</v>
      </c>
    </row>
    <row r="11" spans="1:20" ht="15.75" customHeight="1">
      <c r="A11" s="17">
        <v>3</v>
      </c>
      <c r="B11" s="256" t="s">
        <v>496</v>
      </c>
      <c r="C11" s="21"/>
      <c r="D11" s="22"/>
      <c r="E11" s="22"/>
      <c r="F11" s="20">
        <v>1</v>
      </c>
      <c r="G11" s="20">
        <v>1</v>
      </c>
      <c r="H11" s="19">
        <v>1</v>
      </c>
      <c r="I11" s="19"/>
      <c r="J11" s="19">
        <v>0</v>
      </c>
      <c r="K11" s="257">
        <v>0</v>
      </c>
      <c r="L11" s="257">
        <v>0</v>
      </c>
      <c r="M11" s="257">
        <v>0</v>
      </c>
      <c r="N11" s="257">
        <v>0</v>
      </c>
      <c r="O11" s="257">
        <v>0</v>
      </c>
      <c r="P11" s="257">
        <v>0</v>
      </c>
      <c r="Q11" s="257">
        <v>1247</v>
      </c>
      <c r="R11" s="257">
        <v>1247</v>
      </c>
      <c r="S11" s="257">
        <v>27</v>
      </c>
      <c r="T11" s="257">
        <v>27</v>
      </c>
    </row>
    <row r="12" spans="1:20" ht="15.75">
      <c r="A12" s="347" t="s">
        <v>28</v>
      </c>
      <c r="B12" s="348"/>
      <c r="C12" s="232"/>
      <c r="D12" s="23">
        <f t="shared" ref="D12:P12" si="0">SUM(D8:D11)</f>
        <v>0</v>
      </c>
      <c r="E12" s="23">
        <f t="shared" si="0"/>
        <v>0</v>
      </c>
      <c r="F12" s="23">
        <f t="shared" si="0"/>
        <v>6</v>
      </c>
      <c r="G12" s="23">
        <f t="shared" si="0"/>
        <v>6</v>
      </c>
      <c r="H12" s="23">
        <f>SUM(H9:H11)</f>
        <v>5</v>
      </c>
      <c r="I12" s="23">
        <f t="shared" si="0"/>
        <v>0</v>
      </c>
      <c r="J12" s="23">
        <f t="shared" si="0"/>
        <v>1</v>
      </c>
      <c r="K12" s="23">
        <f t="shared" si="0"/>
        <v>0</v>
      </c>
      <c r="L12" s="23">
        <f t="shared" si="0"/>
        <v>0</v>
      </c>
      <c r="M12" s="23">
        <f t="shared" si="0"/>
        <v>0</v>
      </c>
      <c r="N12" s="23">
        <f t="shared" si="0"/>
        <v>0</v>
      </c>
      <c r="O12" s="23">
        <f t="shared" si="0"/>
        <v>0</v>
      </c>
      <c r="P12" s="23">
        <f t="shared" si="0"/>
        <v>0</v>
      </c>
      <c r="Q12" s="303">
        <f>SUM(Q9:Q11)</f>
        <v>3986</v>
      </c>
      <c r="R12" s="303">
        <f t="shared" ref="R12:T12" si="1">SUM(R9:R11)</f>
        <v>3986</v>
      </c>
      <c r="S12" s="303">
        <f t="shared" si="1"/>
        <v>88</v>
      </c>
      <c r="T12" s="303">
        <f t="shared" si="1"/>
        <v>88</v>
      </c>
    </row>
    <row r="13" spans="1:20" ht="15" customHeight="1">
      <c r="A13" s="24" t="s">
        <v>29</v>
      </c>
      <c r="B13" s="25"/>
      <c r="C13" s="25"/>
      <c r="D13" s="25"/>
      <c r="E13" s="25"/>
      <c r="F13" s="25"/>
      <c r="G13" s="25"/>
      <c r="H13" s="25"/>
      <c r="I13" s="25"/>
      <c r="J13" s="26"/>
      <c r="K13" s="44"/>
      <c r="L13" s="44"/>
      <c r="M13" s="44"/>
      <c r="N13" s="44"/>
      <c r="O13" s="44"/>
      <c r="P13" s="44"/>
      <c r="Q13" s="44"/>
      <c r="R13" s="44"/>
      <c r="S13" s="44"/>
      <c r="T13" s="44"/>
    </row>
    <row r="14" spans="1:20" ht="120">
      <c r="A14" s="17"/>
      <c r="B14" s="18" t="s">
        <v>30</v>
      </c>
      <c r="C14" s="18"/>
      <c r="D14" s="5" t="s">
        <v>27</v>
      </c>
      <c r="E14" s="5"/>
      <c r="F14" s="20"/>
      <c r="G14" s="19"/>
      <c r="H14" s="19"/>
      <c r="I14" s="19"/>
      <c r="J14" s="19"/>
      <c r="K14" s="44"/>
      <c r="L14" s="44"/>
      <c r="M14" s="44"/>
      <c r="N14" s="44"/>
      <c r="O14" s="44"/>
      <c r="P14" s="44"/>
      <c r="Q14" s="44"/>
      <c r="R14" s="44"/>
      <c r="S14" s="44"/>
      <c r="T14" s="44"/>
    </row>
    <row r="15" spans="1:20" ht="15.75">
      <c r="A15" s="17">
        <v>1</v>
      </c>
      <c r="B15" s="256" t="s">
        <v>486</v>
      </c>
      <c r="C15" s="18"/>
      <c r="D15" s="5"/>
      <c r="E15" s="5"/>
      <c r="F15" s="20">
        <v>2</v>
      </c>
      <c r="G15" s="19">
        <v>2</v>
      </c>
      <c r="H15" s="19">
        <v>2</v>
      </c>
      <c r="I15" s="19"/>
      <c r="J15" s="19">
        <v>0</v>
      </c>
      <c r="K15" s="257">
        <v>0</v>
      </c>
      <c r="L15" s="257">
        <v>0</v>
      </c>
      <c r="M15" s="257">
        <v>0</v>
      </c>
      <c r="N15" s="257">
        <v>0</v>
      </c>
      <c r="O15" s="257">
        <v>0</v>
      </c>
      <c r="P15" s="257">
        <v>0</v>
      </c>
      <c r="Q15" s="257">
        <v>1045</v>
      </c>
      <c r="R15" s="257">
        <v>1045</v>
      </c>
      <c r="S15" s="257">
        <v>27</v>
      </c>
      <c r="T15" s="257">
        <v>27</v>
      </c>
    </row>
    <row r="16" spans="1:20" ht="15.75">
      <c r="A16" s="17">
        <v>2</v>
      </c>
      <c r="B16" s="256" t="s">
        <v>489</v>
      </c>
      <c r="C16" s="18"/>
      <c r="D16" s="5"/>
      <c r="E16" s="5"/>
      <c r="F16" s="20">
        <v>4</v>
      </c>
      <c r="G16" s="19">
        <v>4</v>
      </c>
      <c r="H16" s="19">
        <v>3</v>
      </c>
      <c r="I16" s="19"/>
      <c r="J16" s="19">
        <v>0</v>
      </c>
      <c r="K16" s="257">
        <v>0</v>
      </c>
      <c r="L16" s="257">
        <v>0</v>
      </c>
      <c r="M16" s="257">
        <v>0</v>
      </c>
      <c r="N16" s="257">
        <v>0</v>
      </c>
      <c r="O16" s="257">
        <v>0</v>
      </c>
      <c r="P16" s="257">
        <v>0</v>
      </c>
      <c r="Q16" s="257">
        <v>2104</v>
      </c>
      <c r="R16" s="257">
        <v>2104</v>
      </c>
      <c r="S16" s="257">
        <v>45</v>
      </c>
      <c r="T16" s="257">
        <v>45</v>
      </c>
    </row>
    <row r="17" spans="1:20" ht="15.75">
      <c r="A17" s="17">
        <v>3</v>
      </c>
      <c r="B17" s="256" t="s">
        <v>490</v>
      </c>
      <c r="C17" s="18"/>
      <c r="D17" s="5"/>
      <c r="E17" s="5"/>
      <c r="F17" s="20">
        <v>2</v>
      </c>
      <c r="G17" s="19">
        <v>2</v>
      </c>
      <c r="H17" s="19">
        <v>1</v>
      </c>
      <c r="I17" s="19"/>
      <c r="J17" s="19">
        <v>0</v>
      </c>
      <c r="K17" s="257">
        <v>0</v>
      </c>
      <c r="L17" s="257">
        <v>0</v>
      </c>
      <c r="M17" s="257">
        <v>0</v>
      </c>
      <c r="N17" s="257">
        <v>0</v>
      </c>
      <c r="O17" s="257">
        <v>0</v>
      </c>
      <c r="P17" s="257">
        <v>0</v>
      </c>
      <c r="Q17" s="257">
        <v>1640</v>
      </c>
      <c r="R17" s="257">
        <v>1640</v>
      </c>
      <c r="S17" s="257">
        <v>30</v>
      </c>
      <c r="T17" s="257">
        <v>30</v>
      </c>
    </row>
    <row r="18" spans="1:20" ht="15.75">
      <c r="A18" s="17">
        <v>4</v>
      </c>
      <c r="B18" s="256" t="s">
        <v>491</v>
      </c>
      <c r="C18" s="18"/>
      <c r="D18" s="5"/>
      <c r="E18" s="5"/>
      <c r="F18" s="20">
        <v>1</v>
      </c>
      <c r="G18" s="19">
        <v>1</v>
      </c>
      <c r="H18" s="19">
        <v>1</v>
      </c>
      <c r="I18" s="19"/>
      <c r="J18" s="19">
        <v>0</v>
      </c>
      <c r="K18" s="257">
        <v>0</v>
      </c>
      <c r="L18" s="257">
        <v>0</v>
      </c>
      <c r="M18" s="257">
        <v>0</v>
      </c>
      <c r="N18" s="257">
        <v>0</v>
      </c>
      <c r="O18" s="257">
        <v>0</v>
      </c>
      <c r="P18" s="257">
        <v>0</v>
      </c>
      <c r="Q18" s="257">
        <v>846</v>
      </c>
      <c r="R18" s="257">
        <v>846</v>
      </c>
      <c r="S18" s="257">
        <v>30</v>
      </c>
      <c r="T18" s="257">
        <v>30</v>
      </c>
    </row>
    <row r="19" spans="1:20" ht="15.75">
      <c r="A19" s="17">
        <v>5</v>
      </c>
      <c r="B19" s="256" t="s">
        <v>492</v>
      </c>
      <c r="C19" s="18"/>
      <c r="D19" s="5"/>
      <c r="E19" s="5"/>
      <c r="F19" s="20">
        <v>1</v>
      </c>
      <c r="G19" s="19">
        <v>1</v>
      </c>
      <c r="H19" s="19">
        <v>1</v>
      </c>
      <c r="I19" s="19"/>
      <c r="J19" s="19">
        <v>0</v>
      </c>
      <c r="K19" s="257">
        <v>0</v>
      </c>
      <c r="L19" s="257">
        <v>0</v>
      </c>
      <c r="M19" s="257">
        <v>0</v>
      </c>
      <c r="N19" s="257">
        <v>0</v>
      </c>
      <c r="O19" s="257">
        <v>0</v>
      </c>
      <c r="P19" s="257">
        <v>0</v>
      </c>
      <c r="Q19" s="257">
        <v>1750</v>
      </c>
      <c r="R19" s="257">
        <v>1750</v>
      </c>
      <c r="S19" s="257">
        <v>42</v>
      </c>
      <c r="T19" s="257">
        <v>42</v>
      </c>
    </row>
    <row r="20" spans="1:20" ht="15.75">
      <c r="A20" s="17">
        <v>6</v>
      </c>
      <c r="B20" s="256" t="s">
        <v>493</v>
      </c>
      <c r="C20" s="18"/>
      <c r="D20" s="5"/>
      <c r="E20" s="5"/>
      <c r="F20" s="20">
        <v>1</v>
      </c>
      <c r="G20" s="19">
        <v>1</v>
      </c>
      <c r="H20" s="19">
        <v>1</v>
      </c>
      <c r="I20" s="19"/>
      <c r="J20" s="19">
        <v>0</v>
      </c>
      <c r="K20" s="257">
        <v>0</v>
      </c>
      <c r="L20" s="257">
        <v>0</v>
      </c>
      <c r="M20" s="257">
        <v>0</v>
      </c>
      <c r="N20" s="257">
        <v>0</v>
      </c>
      <c r="O20" s="257">
        <v>0</v>
      </c>
      <c r="P20" s="257">
        <v>0</v>
      </c>
      <c r="Q20" s="257">
        <v>1595</v>
      </c>
      <c r="R20" s="257">
        <v>1595</v>
      </c>
      <c r="S20" s="257">
        <v>31</v>
      </c>
      <c r="T20" s="257">
        <v>31</v>
      </c>
    </row>
    <row r="21" spans="1:20" ht="15.75">
      <c r="A21" s="17">
        <v>7</v>
      </c>
      <c r="B21" s="256" t="s">
        <v>494</v>
      </c>
      <c r="C21" s="18"/>
      <c r="D21" s="5"/>
      <c r="E21" s="5"/>
      <c r="F21" s="300">
        <v>1</v>
      </c>
      <c r="G21" s="300">
        <v>1</v>
      </c>
      <c r="H21" s="300">
        <v>1</v>
      </c>
      <c r="I21" s="19"/>
      <c r="J21" s="19">
        <v>0</v>
      </c>
      <c r="K21" s="257">
        <v>0</v>
      </c>
      <c r="L21" s="257">
        <v>0</v>
      </c>
      <c r="M21" s="257">
        <v>0</v>
      </c>
      <c r="N21" s="257">
        <v>0</v>
      </c>
      <c r="O21" s="257">
        <v>0</v>
      </c>
      <c r="P21" s="257">
        <v>0</v>
      </c>
      <c r="Q21" s="257">
        <v>1146</v>
      </c>
      <c r="R21" s="257">
        <v>1146</v>
      </c>
      <c r="S21" s="257">
        <v>26</v>
      </c>
      <c r="T21" s="257">
        <v>26</v>
      </c>
    </row>
    <row r="22" spans="1:20" ht="15.75">
      <c r="A22" s="17">
        <v>8</v>
      </c>
      <c r="B22" s="256" t="s">
        <v>495</v>
      </c>
      <c r="C22" s="18"/>
      <c r="D22" s="5"/>
      <c r="E22" s="5"/>
      <c r="F22" s="300">
        <v>1</v>
      </c>
      <c r="G22" s="300">
        <v>1</v>
      </c>
      <c r="H22" s="300">
        <v>1</v>
      </c>
      <c r="I22" s="19"/>
      <c r="J22" s="19">
        <v>0</v>
      </c>
      <c r="K22" s="257">
        <v>0</v>
      </c>
      <c r="L22" s="257">
        <v>0</v>
      </c>
      <c r="M22" s="257">
        <v>0</v>
      </c>
      <c r="N22" s="257">
        <v>0</v>
      </c>
      <c r="O22" s="257">
        <v>0</v>
      </c>
      <c r="P22" s="257">
        <v>0</v>
      </c>
      <c r="Q22" s="257">
        <v>1513</v>
      </c>
      <c r="R22" s="257">
        <v>1513</v>
      </c>
      <c r="S22" s="257">
        <v>36</v>
      </c>
      <c r="T22" s="257">
        <v>36</v>
      </c>
    </row>
    <row r="23" spans="1:20" ht="15" customHeight="1">
      <c r="A23" s="17">
        <v>9</v>
      </c>
      <c r="B23" s="256" t="s">
        <v>497</v>
      </c>
      <c r="C23" s="18"/>
      <c r="D23" s="5"/>
      <c r="E23" s="5"/>
      <c r="F23" s="300">
        <v>1</v>
      </c>
      <c r="G23" s="300">
        <v>1</v>
      </c>
      <c r="H23" s="300">
        <v>1</v>
      </c>
      <c r="I23" s="19"/>
      <c r="J23" s="19">
        <v>0</v>
      </c>
      <c r="K23" s="257">
        <v>0</v>
      </c>
      <c r="L23" s="257">
        <v>0</v>
      </c>
      <c r="M23" s="257">
        <v>0</v>
      </c>
      <c r="N23" s="257">
        <v>0</v>
      </c>
      <c r="O23" s="257">
        <v>0</v>
      </c>
      <c r="P23" s="257">
        <v>0</v>
      </c>
      <c r="Q23" s="257">
        <v>1412</v>
      </c>
      <c r="R23" s="257">
        <v>1412</v>
      </c>
      <c r="S23" s="257">
        <v>39</v>
      </c>
      <c r="T23" s="257">
        <v>39</v>
      </c>
    </row>
    <row r="24" spans="1:20" ht="15" customHeight="1">
      <c r="A24" s="17">
        <v>10</v>
      </c>
      <c r="B24" s="256" t="s">
        <v>498</v>
      </c>
      <c r="C24" s="18"/>
      <c r="D24" s="5"/>
      <c r="E24" s="5"/>
      <c r="F24" s="20">
        <v>1</v>
      </c>
      <c r="G24" s="19">
        <v>1</v>
      </c>
      <c r="H24" s="19">
        <v>1</v>
      </c>
      <c r="I24" s="19"/>
      <c r="J24" s="19">
        <v>0</v>
      </c>
      <c r="K24" s="257">
        <v>0</v>
      </c>
      <c r="L24" s="257">
        <v>0</v>
      </c>
      <c r="M24" s="257">
        <v>0</v>
      </c>
      <c r="N24" s="257">
        <v>0</v>
      </c>
      <c r="O24" s="257">
        <v>0</v>
      </c>
      <c r="P24" s="257">
        <v>0</v>
      </c>
      <c r="Q24" s="257">
        <v>1514</v>
      </c>
      <c r="R24" s="257">
        <v>1514</v>
      </c>
      <c r="S24" s="257">
        <v>44</v>
      </c>
      <c r="T24" s="257">
        <v>44</v>
      </c>
    </row>
    <row r="25" spans="1:20" ht="15.75">
      <c r="A25" s="347" t="s">
        <v>28</v>
      </c>
      <c r="B25" s="348"/>
      <c r="C25" s="232"/>
      <c r="D25" s="233">
        <f>SUM(D14:D24)</f>
        <v>0</v>
      </c>
      <c r="E25" s="233">
        <f>SUM(E14:E24)</f>
        <v>0</v>
      </c>
      <c r="F25" s="233">
        <f>SUM(F14:F24)</f>
        <v>15</v>
      </c>
      <c r="G25" s="233">
        <f>SUM(G14:G24)</f>
        <v>15</v>
      </c>
      <c r="H25" s="233">
        <f>SUM(H15:H24)</f>
        <v>13</v>
      </c>
      <c r="I25" s="233">
        <f t="shared" ref="I25:P25" si="2">SUM(I14:I24)</f>
        <v>0</v>
      </c>
      <c r="J25" s="233">
        <f t="shared" si="2"/>
        <v>0</v>
      </c>
      <c r="K25" s="233">
        <f t="shared" si="2"/>
        <v>0</v>
      </c>
      <c r="L25" s="233">
        <f t="shared" si="2"/>
        <v>0</v>
      </c>
      <c r="M25" s="233">
        <f t="shared" si="2"/>
        <v>0</v>
      </c>
      <c r="N25" s="233">
        <f t="shared" si="2"/>
        <v>0</v>
      </c>
      <c r="O25" s="233">
        <f t="shared" si="2"/>
        <v>0</v>
      </c>
      <c r="P25" s="233">
        <f t="shared" si="2"/>
        <v>0</v>
      </c>
      <c r="Q25" s="303">
        <f>SUM(Q15:Q24)</f>
        <v>14565</v>
      </c>
      <c r="R25" s="303">
        <f t="shared" ref="R25:T25" si="3">SUM(R15:R24)</f>
        <v>14565</v>
      </c>
      <c r="S25" s="303">
        <f t="shared" si="3"/>
        <v>350</v>
      </c>
      <c r="T25" s="303">
        <f t="shared" si="3"/>
        <v>350</v>
      </c>
    </row>
    <row r="26" spans="1:20" ht="15.75">
      <c r="A26" s="347" t="s">
        <v>31</v>
      </c>
      <c r="B26" s="348"/>
      <c r="C26" s="232"/>
      <c r="D26" s="28">
        <f>SUM(D12,D25)</f>
        <v>0</v>
      </c>
      <c r="E26" s="28">
        <f>SUM(E12,E25)</f>
        <v>0</v>
      </c>
      <c r="F26" s="28">
        <f>SUM(F12,F25)</f>
        <v>21</v>
      </c>
      <c r="G26" s="28">
        <f>SUM(G12,G25)</f>
        <v>21</v>
      </c>
      <c r="H26" s="28">
        <f>H12+H25</f>
        <v>18</v>
      </c>
      <c r="I26" s="28">
        <f t="shared" ref="I26:P26" si="4">SUM(I12,I25)</f>
        <v>0</v>
      </c>
      <c r="J26" s="28">
        <f t="shared" si="4"/>
        <v>1</v>
      </c>
      <c r="K26" s="28">
        <f t="shared" si="4"/>
        <v>0</v>
      </c>
      <c r="L26" s="28">
        <f t="shared" si="4"/>
        <v>0</v>
      </c>
      <c r="M26" s="28">
        <f t="shared" si="4"/>
        <v>0</v>
      </c>
      <c r="N26" s="28">
        <f t="shared" si="4"/>
        <v>0</v>
      </c>
      <c r="O26" s="28">
        <f t="shared" si="4"/>
        <v>0</v>
      </c>
      <c r="P26" s="28">
        <f t="shared" si="4"/>
        <v>0</v>
      </c>
      <c r="Q26" s="303">
        <f>Q12+Q25</f>
        <v>18551</v>
      </c>
      <c r="R26" s="303">
        <f t="shared" ref="R26:T26" si="5">R12+R25</f>
        <v>18551</v>
      </c>
      <c r="S26" s="303">
        <f t="shared" si="5"/>
        <v>438</v>
      </c>
      <c r="T26" s="303">
        <f t="shared" si="5"/>
        <v>438</v>
      </c>
    </row>
    <row r="27" spans="1:20">
      <c r="A27" s="349"/>
      <c r="B27" s="349"/>
      <c r="C27" s="349"/>
      <c r="D27" s="349"/>
      <c r="E27" s="349"/>
      <c r="F27" s="349"/>
      <c r="G27" s="349"/>
      <c r="H27" s="349"/>
      <c r="I27" s="349"/>
      <c r="J27" s="349"/>
    </row>
    <row r="28" spans="1:20">
      <c r="A28" s="234"/>
      <c r="B28" s="234"/>
      <c r="C28" s="234"/>
      <c r="D28" s="234"/>
      <c r="E28" s="234"/>
    </row>
    <row r="29" spans="1:20">
      <c r="A29" s="29" t="s">
        <v>32</v>
      </c>
      <c r="B29" s="234"/>
      <c r="C29" s="234"/>
      <c r="D29" s="234"/>
      <c r="E29" s="234"/>
    </row>
    <row r="30" spans="1:20" ht="216" customHeight="1">
      <c r="A30" s="343" t="s">
        <v>315</v>
      </c>
      <c r="B30" s="343"/>
      <c r="C30" s="343"/>
      <c r="D30" s="343"/>
      <c r="E30" s="234"/>
      <c r="F30" s="234"/>
      <c r="G30" s="198"/>
      <c r="H30" s="234"/>
      <c r="I30" s="234"/>
      <c r="J30" s="234"/>
    </row>
    <row r="32" spans="1:20">
      <c r="A32" s="11"/>
    </row>
  </sheetData>
  <mergeCells count="13">
    <mergeCell ref="A30:D30"/>
    <mergeCell ref="K5:P5"/>
    <mergeCell ref="Q5:T5"/>
    <mergeCell ref="A12:B12"/>
    <mergeCell ref="A25:B25"/>
    <mergeCell ref="A26:B26"/>
    <mergeCell ref="A27:J27"/>
    <mergeCell ref="A1:J1"/>
    <mergeCell ref="A2:E2"/>
    <mergeCell ref="A5:A6"/>
    <mergeCell ref="B5:B6"/>
    <mergeCell ref="D5:D6"/>
    <mergeCell ref="F5:J5"/>
  </mergeCells>
  <printOptions horizontalCentered="1"/>
  <pageMargins left="0.2" right="0.2" top="0.5" bottom="0.5" header="0.3" footer="0.3"/>
  <pageSetup paperSize="9" scale="88" orientation="landscape" r:id="rId1"/>
</worksheet>
</file>

<file path=xl/worksheets/sheet3.xml><?xml version="1.0" encoding="utf-8"?>
<worksheet xmlns="http://schemas.openxmlformats.org/spreadsheetml/2006/main" xmlns:r="http://schemas.openxmlformats.org/officeDocument/2006/relationships">
  <dimension ref="A2:N102"/>
  <sheetViews>
    <sheetView tabSelected="1" topLeftCell="A56" zoomScale="80" zoomScaleNormal="80" workbookViewId="0">
      <selection activeCell="B76" sqref="B76"/>
    </sheetView>
  </sheetViews>
  <sheetFormatPr defaultColWidth="9.140625" defaultRowHeight="15"/>
  <cols>
    <col min="1" max="1" width="15.28515625" style="1" customWidth="1"/>
    <col min="2" max="2" width="32.28515625" style="1" customWidth="1"/>
    <col min="3" max="3" width="25.85546875" style="1" customWidth="1"/>
    <col min="4" max="4" width="23.140625" style="1" customWidth="1"/>
    <col min="5" max="5" width="25.28515625" style="1" customWidth="1"/>
    <col min="6" max="6" width="21.28515625" style="1" customWidth="1"/>
    <col min="7" max="8" width="24.85546875" style="1" customWidth="1"/>
    <col min="9" max="9" width="25.42578125" style="1" customWidth="1"/>
    <col min="10" max="16384" width="9.140625" style="1"/>
  </cols>
  <sheetData>
    <row r="2" spans="1:9" ht="18.75">
      <c r="A2" s="352" t="s">
        <v>340</v>
      </c>
      <c r="B2" s="313"/>
      <c r="C2" s="313"/>
      <c r="D2" s="313"/>
      <c r="E2" s="313"/>
      <c r="F2" s="313"/>
      <c r="G2" s="313"/>
      <c r="H2" s="313"/>
      <c r="I2" s="313"/>
    </row>
    <row r="3" spans="1:9" ht="18.75" customHeight="1">
      <c r="A3" s="314" t="s">
        <v>121</v>
      </c>
      <c r="B3" s="314"/>
      <c r="C3" s="314"/>
      <c r="D3" s="314"/>
      <c r="E3" s="314"/>
      <c r="F3" s="228"/>
      <c r="G3" s="228"/>
      <c r="H3" s="228"/>
      <c r="I3" s="228"/>
    </row>
    <row r="4" spans="1:9">
      <c r="A4" s="353" t="s">
        <v>432</v>
      </c>
      <c r="B4" s="353"/>
      <c r="C4" s="353"/>
      <c r="D4" s="353"/>
      <c r="E4" s="353"/>
      <c r="F4" s="353"/>
      <c r="G4" s="353"/>
      <c r="H4" s="353"/>
      <c r="I4" s="353"/>
    </row>
    <row r="5" spans="1:9" s="65" customFormat="1" ht="120">
      <c r="A5" s="64" t="s">
        <v>122</v>
      </c>
      <c r="B5" s="64" t="s">
        <v>123</v>
      </c>
      <c r="C5" s="64" t="s">
        <v>433</v>
      </c>
      <c r="D5" s="64" t="s">
        <v>434</v>
      </c>
      <c r="E5" s="64" t="s">
        <v>583</v>
      </c>
      <c r="F5" s="64" t="s">
        <v>435</v>
      </c>
      <c r="G5" s="64" t="s">
        <v>436</v>
      </c>
      <c r="H5" s="64" t="s">
        <v>437</v>
      </c>
      <c r="I5" s="64" t="s">
        <v>124</v>
      </c>
    </row>
    <row r="6" spans="1:9">
      <c r="A6" s="66">
        <v>1</v>
      </c>
      <c r="B6" s="66">
        <v>2</v>
      </c>
      <c r="C6" s="66">
        <v>3</v>
      </c>
      <c r="D6" s="66">
        <v>4</v>
      </c>
      <c r="E6" s="66">
        <v>5</v>
      </c>
      <c r="F6" s="66">
        <v>6</v>
      </c>
      <c r="G6" s="66">
        <v>7</v>
      </c>
      <c r="H6" s="66"/>
      <c r="I6" s="66">
        <v>8</v>
      </c>
    </row>
    <row r="7" spans="1:9">
      <c r="A7" s="67">
        <v>13</v>
      </c>
      <c r="B7" s="67">
        <v>13</v>
      </c>
      <c r="C7" s="67">
        <v>348503</v>
      </c>
      <c r="D7" s="67">
        <v>1382935</v>
      </c>
      <c r="E7" s="67">
        <v>1516923</v>
      </c>
      <c r="F7" s="68">
        <v>3248361</v>
      </c>
      <c r="G7" s="68">
        <f>ROUND(2*F7*110%,-0.1)</f>
        <v>7146394</v>
      </c>
      <c r="H7" s="68"/>
      <c r="I7" s="68">
        <f>ROUND((D7*110%+E7*2*110%),-0.1)</f>
        <v>4858459</v>
      </c>
    </row>
    <row r="8" spans="1:9">
      <c r="A8" s="69"/>
      <c r="B8" s="69"/>
      <c r="C8" s="69"/>
      <c r="D8" s="69"/>
      <c r="E8" s="69"/>
      <c r="F8" s="69"/>
      <c r="G8" s="69"/>
      <c r="H8" s="69"/>
      <c r="I8" s="69"/>
    </row>
    <row r="9" spans="1:9">
      <c r="A9" s="70"/>
    </row>
    <row r="10" spans="1:9">
      <c r="A10" s="354" t="s">
        <v>438</v>
      </c>
      <c r="B10" s="354"/>
      <c r="C10" s="354"/>
      <c r="D10" s="354"/>
      <c r="E10" s="354"/>
      <c r="F10" s="354"/>
      <c r="G10" s="354"/>
      <c r="H10" s="354"/>
      <c r="I10" s="354"/>
    </row>
    <row r="11" spans="1:9" s="65" customFormat="1" ht="71.25" customHeight="1">
      <c r="A11" s="231" t="s">
        <v>122</v>
      </c>
      <c r="B11" s="231" t="s">
        <v>123</v>
      </c>
      <c r="C11" s="231" t="s">
        <v>439</v>
      </c>
      <c r="D11" s="231" t="s">
        <v>440</v>
      </c>
      <c r="E11" s="231" t="s">
        <v>125</v>
      </c>
      <c r="F11" s="231" t="s">
        <v>441</v>
      </c>
      <c r="G11" s="231" t="s">
        <v>442</v>
      </c>
    </row>
    <row r="12" spans="1:9" s="65" customFormat="1">
      <c r="A12" s="231">
        <v>1</v>
      </c>
      <c r="B12" s="231">
        <v>2</v>
      </c>
      <c r="C12" s="231">
        <v>3</v>
      </c>
      <c r="D12" s="231">
        <v>4</v>
      </c>
      <c r="E12" s="231">
        <v>5</v>
      </c>
      <c r="F12" s="231">
        <v>6</v>
      </c>
      <c r="G12" s="231">
        <v>7</v>
      </c>
    </row>
    <row r="13" spans="1:9">
      <c r="A13" s="67">
        <v>13</v>
      </c>
      <c r="B13" s="67">
        <v>13</v>
      </c>
      <c r="C13" s="67">
        <v>841199</v>
      </c>
      <c r="D13" s="67">
        <v>3517375</v>
      </c>
      <c r="E13" s="68">
        <f>C13+D13</f>
        <v>4358574</v>
      </c>
      <c r="F13" s="68">
        <f>ROUND(52*E13*110%,-0.1)</f>
        <v>249310433</v>
      </c>
      <c r="G13" s="68">
        <f>ROUND(2*E13*110%,-0.1)</f>
        <v>9588863</v>
      </c>
    </row>
    <row r="14" spans="1:9">
      <c r="A14" s="355" t="s">
        <v>126</v>
      </c>
      <c r="B14" s="355"/>
      <c r="C14" s="355"/>
      <c r="D14" s="69"/>
      <c r="E14" s="69"/>
      <c r="F14" s="69"/>
      <c r="G14" s="69"/>
    </row>
    <row r="15" spans="1:9">
      <c r="A15" s="236" t="s">
        <v>443</v>
      </c>
      <c r="B15" s="236"/>
      <c r="C15" s="236"/>
      <c r="D15" s="236"/>
      <c r="E15" s="236"/>
      <c r="F15" s="236"/>
      <c r="G15" s="236"/>
    </row>
    <row r="16" spans="1:9" ht="105">
      <c r="A16" s="3" t="s">
        <v>122</v>
      </c>
      <c r="B16" s="3" t="s">
        <v>123</v>
      </c>
      <c r="C16" s="3" t="s">
        <v>444</v>
      </c>
      <c r="D16" s="3" t="s">
        <v>445</v>
      </c>
      <c r="E16" s="3" t="s">
        <v>446</v>
      </c>
      <c r="F16" s="3" t="s">
        <v>441</v>
      </c>
      <c r="G16" s="3" t="s">
        <v>447</v>
      </c>
    </row>
    <row r="17" spans="1:11">
      <c r="A17" s="3">
        <v>1</v>
      </c>
      <c r="B17" s="3">
        <v>2</v>
      </c>
      <c r="C17" s="3">
        <v>3</v>
      </c>
      <c r="D17" s="3">
        <v>4</v>
      </c>
      <c r="E17" s="3">
        <v>5</v>
      </c>
      <c r="F17" s="3">
        <v>6</v>
      </c>
      <c r="G17" s="3">
        <v>7</v>
      </c>
    </row>
    <row r="18" spans="1:11" ht="67.5" customHeight="1">
      <c r="A18" s="71">
        <v>13</v>
      </c>
      <c r="B18" s="71">
        <v>13</v>
      </c>
      <c r="C18" s="71">
        <v>3678270</v>
      </c>
      <c r="D18" s="71">
        <v>1781582</v>
      </c>
      <c r="E18" s="68">
        <f>C18+D18</f>
        <v>5459852</v>
      </c>
      <c r="F18" s="68">
        <f>ROUND(360*E18*110%,-0.1)</f>
        <v>2162101392</v>
      </c>
      <c r="G18" s="68">
        <f>ROUND(80*C18*110%,-0.1)</f>
        <v>323687760</v>
      </c>
    </row>
    <row r="19" spans="1:11" ht="67.5" customHeight="1">
      <c r="A19" s="247"/>
      <c r="B19" s="247"/>
      <c r="C19" s="247"/>
      <c r="D19" s="247"/>
      <c r="E19" s="247"/>
      <c r="F19" s="247"/>
      <c r="G19" s="247"/>
    </row>
    <row r="20" spans="1:11" ht="18.95" customHeight="1">
      <c r="A20" s="356" t="s">
        <v>448</v>
      </c>
      <c r="B20" s="356"/>
      <c r="C20" s="356"/>
      <c r="D20" s="248"/>
      <c r="E20" s="248"/>
      <c r="F20" s="248"/>
      <c r="G20" s="248"/>
    </row>
    <row r="21" spans="1:11" ht="80.099999999999994" customHeight="1">
      <c r="A21" s="3" t="s">
        <v>449</v>
      </c>
      <c r="B21" s="3" t="s">
        <v>450</v>
      </c>
      <c r="C21" s="3" t="s">
        <v>451</v>
      </c>
      <c r="D21" s="3" t="s">
        <v>452</v>
      </c>
      <c r="E21" s="3" t="s">
        <v>127</v>
      </c>
      <c r="F21" s="3" t="s">
        <v>453</v>
      </c>
      <c r="G21" s="3" t="s">
        <v>454</v>
      </c>
    </row>
    <row r="22" spans="1:11">
      <c r="A22" s="3">
        <v>1</v>
      </c>
      <c r="B22" s="3">
        <v>2</v>
      </c>
      <c r="C22" s="3">
        <v>3</v>
      </c>
      <c r="D22" s="3">
        <v>4</v>
      </c>
      <c r="E22" s="3">
        <v>5</v>
      </c>
      <c r="F22" s="3">
        <v>6</v>
      </c>
      <c r="G22" s="3">
        <v>7</v>
      </c>
    </row>
    <row r="23" spans="1:11">
      <c r="A23" s="71">
        <v>13</v>
      </c>
      <c r="B23" s="71">
        <v>13</v>
      </c>
      <c r="C23" s="71">
        <v>450850</v>
      </c>
      <c r="D23" s="71">
        <v>811500</v>
      </c>
      <c r="E23" s="68">
        <f>C23+D23</f>
        <v>1262350</v>
      </c>
      <c r="F23" s="68">
        <f>ROUND(360*E23*110%,-0.1)</f>
        <v>499890600</v>
      </c>
      <c r="G23" s="68">
        <f>ROUND(80*C23*110%,-0.1)</f>
        <v>39674800</v>
      </c>
    </row>
    <row r="24" spans="1:11">
      <c r="A24" s="72"/>
      <c r="B24" s="73"/>
      <c r="C24" s="73"/>
      <c r="D24" s="73"/>
      <c r="E24" s="73"/>
      <c r="F24" s="73"/>
      <c r="G24" s="73"/>
      <c r="H24" s="73"/>
    </row>
    <row r="25" spans="1:11">
      <c r="A25" s="357" t="s">
        <v>128</v>
      </c>
      <c r="B25" s="357"/>
      <c r="C25" s="357"/>
      <c r="D25" s="357"/>
      <c r="E25" s="357"/>
      <c r="F25" s="74"/>
      <c r="G25" s="74"/>
      <c r="H25" s="74"/>
    </row>
    <row r="26" spans="1:11" ht="75">
      <c r="A26" s="75" t="s">
        <v>122</v>
      </c>
      <c r="B26" s="75" t="s">
        <v>123</v>
      </c>
      <c r="C26" s="75" t="s">
        <v>129</v>
      </c>
      <c r="D26" s="75" t="s">
        <v>130</v>
      </c>
      <c r="E26" s="75" t="s">
        <v>131</v>
      </c>
      <c r="F26" s="73"/>
      <c r="G26" s="73"/>
      <c r="H26" s="73"/>
    </row>
    <row r="27" spans="1:11">
      <c r="A27" s="75">
        <v>1</v>
      </c>
      <c r="B27" s="75">
        <v>2</v>
      </c>
      <c r="C27" s="75">
        <v>3</v>
      </c>
      <c r="D27" s="75">
        <v>6</v>
      </c>
      <c r="E27" s="75">
        <v>8</v>
      </c>
      <c r="F27" s="73"/>
      <c r="G27" s="73"/>
      <c r="H27" s="73"/>
    </row>
    <row r="28" spans="1:11">
      <c r="A28" s="71">
        <v>13</v>
      </c>
      <c r="B28" s="71">
        <v>13</v>
      </c>
      <c r="C28" s="71">
        <v>10022323</v>
      </c>
      <c r="D28" s="68">
        <f>ROUND(52*C28*110%,-0.1)</f>
        <v>573276876</v>
      </c>
      <c r="E28" s="68">
        <f>ROUND(2*C28*110%,-0.1)</f>
        <v>22049111</v>
      </c>
      <c r="F28" s="73"/>
      <c r="G28" s="73"/>
      <c r="H28" s="73"/>
    </row>
    <row r="29" spans="1:11">
      <c r="A29" s="358" t="s">
        <v>455</v>
      </c>
      <c r="B29" s="358"/>
      <c r="C29" s="358"/>
      <c r="D29" s="358"/>
      <c r="E29" s="358"/>
      <c r="F29" s="358"/>
      <c r="G29" s="73"/>
      <c r="H29" s="73"/>
    </row>
    <row r="30" spans="1:11">
      <c r="A30" s="237"/>
      <c r="B30" s="237"/>
      <c r="C30" s="237"/>
      <c r="D30" s="237"/>
      <c r="E30" s="237"/>
      <c r="F30" s="237"/>
      <c r="G30" s="73"/>
      <c r="H30" s="73"/>
    </row>
    <row r="31" spans="1:11" ht="24.75" customHeight="1">
      <c r="A31" s="359" t="s">
        <v>456</v>
      </c>
      <c r="B31" s="359"/>
      <c r="C31" s="359"/>
      <c r="D31" s="359"/>
      <c r="E31" s="237"/>
      <c r="F31" s="237"/>
      <c r="G31" s="73"/>
      <c r="H31" s="73"/>
    </row>
    <row r="32" spans="1:11">
      <c r="A32" s="237"/>
      <c r="B32" s="76" t="s">
        <v>132</v>
      </c>
      <c r="C32" s="77"/>
      <c r="D32" s="237"/>
      <c r="E32" s="237"/>
      <c r="F32" s="237"/>
      <c r="G32" s="73"/>
      <c r="H32" s="73"/>
      <c r="I32" s="73"/>
      <c r="J32" s="73"/>
      <c r="K32" s="73"/>
    </row>
    <row r="33" spans="1:11">
      <c r="A33" s="237"/>
      <c r="B33" s="76" t="s">
        <v>133</v>
      </c>
      <c r="C33" s="77"/>
      <c r="D33" s="237"/>
      <c r="E33" s="237"/>
      <c r="F33" s="237"/>
      <c r="G33" s="73"/>
      <c r="H33" s="73"/>
      <c r="I33" s="73"/>
      <c r="J33" s="73"/>
      <c r="K33" s="73"/>
    </row>
    <row r="34" spans="1:11" s="2" customFormat="1">
      <c r="A34" s="360" t="s">
        <v>134</v>
      </c>
      <c r="B34" s="360"/>
      <c r="C34" s="238" t="s">
        <v>135</v>
      </c>
      <c r="D34" s="238" t="s">
        <v>136</v>
      </c>
      <c r="E34" s="237"/>
      <c r="F34" s="237"/>
      <c r="G34" s="78"/>
      <c r="H34" s="78"/>
      <c r="I34" s="78"/>
      <c r="J34" s="78"/>
      <c r="K34" s="78"/>
    </row>
    <row r="35" spans="1:11">
      <c r="A35" s="361" t="s">
        <v>137</v>
      </c>
      <c r="B35" s="361"/>
      <c r="C35" s="79"/>
      <c r="D35" s="79"/>
      <c r="E35" s="237"/>
      <c r="F35" s="237"/>
      <c r="G35" s="73"/>
      <c r="H35" s="73"/>
      <c r="I35" s="73"/>
      <c r="J35" s="73"/>
      <c r="K35" s="73"/>
    </row>
    <row r="36" spans="1:11">
      <c r="A36" s="80">
        <v>1</v>
      </c>
      <c r="B36" s="81" t="s">
        <v>138</v>
      </c>
      <c r="C36" s="79">
        <v>7146410</v>
      </c>
      <c r="D36" s="82"/>
      <c r="E36" s="237"/>
      <c r="F36" s="237"/>
      <c r="G36" s="73"/>
      <c r="H36" s="73"/>
      <c r="I36" s="73"/>
      <c r="J36" s="73"/>
      <c r="K36" s="73"/>
    </row>
    <row r="37" spans="1:11">
      <c r="A37" s="80">
        <v>2</v>
      </c>
      <c r="B37" s="81" t="s">
        <v>457</v>
      </c>
      <c r="C37" s="79">
        <v>7146410</v>
      </c>
      <c r="D37" s="82"/>
      <c r="E37" s="237"/>
      <c r="F37" s="237"/>
      <c r="G37" s="73"/>
      <c r="H37" s="73"/>
      <c r="I37" s="73"/>
      <c r="J37" s="73"/>
      <c r="K37" s="73"/>
    </row>
    <row r="38" spans="1:11">
      <c r="A38" s="80">
        <v>3</v>
      </c>
      <c r="B38" s="81" t="s">
        <v>458</v>
      </c>
      <c r="C38" s="79">
        <v>0</v>
      </c>
      <c r="D38" s="79"/>
      <c r="E38" s="237"/>
      <c r="F38" s="237"/>
      <c r="G38" s="73"/>
      <c r="H38" s="73"/>
      <c r="I38" s="73"/>
      <c r="J38" s="73"/>
      <c r="K38" s="73"/>
    </row>
    <row r="39" spans="1:11" ht="25.5">
      <c r="A39" s="80">
        <v>4</v>
      </c>
      <c r="B39" s="81" t="s">
        <v>139</v>
      </c>
      <c r="C39" s="79" t="s">
        <v>501</v>
      </c>
      <c r="D39" s="82"/>
      <c r="E39" s="237"/>
      <c r="F39" s="237"/>
      <c r="G39" s="73"/>
      <c r="H39" s="73"/>
      <c r="I39" s="73"/>
      <c r="J39" s="73"/>
      <c r="K39" s="73"/>
    </row>
    <row r="40" spans="1:11">
      <c r="A40" s="80">
        <v>5</v>
      </c>
      <c r="B40" s="81" t="s">
        <v>140</v>
      </c>
      <c r="C40" s="79">
        <v>122</v>
      </c>
      <c r="D40" s="82"/>
      <c r="E40" s="237"/>
      <c r="F40" s="237"/>
      <c r="G40" s="73"/>
      <c r="H40" s="73"/>
      <c r="I40" s="73"/>
      <c r="J40" s="73"/>
      <c r="K40" s="73"/>
    </row>
    <row r="41" spans="1:11" ht="38.25">
      <c r="A41" s="80">
        <v>6</v>
      </c>
      <c r="B41" s="81" t="s">
        <v>142</v>
      </c>
      <c r="C41" s="79">
        <v>10</v>
      </c>
      <c r="D41" s="83"/>
      <c r="E41" s="237"/>
      <c r="F41" s="237"/>
      <c r="G41" s="73"/>
      <c r="H41" s="73"/>
      <c r="I41" s="73"/>
      <c r="J41" s="73"/>
      <c r="K41" s="73"/>
    </row>
    <row r="42" spans="1:11" ht="38.25">
      <c r="A42" s="80">
        <v>7</v>
      </c>
      <c r="B42" s="81" t="s">
        <v>143</v>
      </c>
      <c r="C42" s="79">
        <v>714.16</v>
      </c>
      <c r="D42" s="79"/>
      <c r="E42" s="237"/>
      <c r="F42" s="237"/>
      <c r="G42" s="73"/>
      <c r="H42" s="73"/>
      <c r="I42" s="73"/>
      <c r="J42" s="73"/>
      <c r="K42" s="73"/>
    </row>
    <row r="43" spans="1:11">
      <c r="A43" s="350" t="s">
        <v>459</v>
      </c>
      <c r="B43" s="351"/>
      <c r="C43" s="79"/>
      <c r="D43" s="79"/>
      <c r="E43" s="237"/>
      <c r="F43" s="237"/>
      <c r="G43" s="73"/>
      <c r="H43" s="73"/>
      <c r="I43" s="73"/>
      <c r="J43" s="73"/>
      <c r="K43" s="73"/>
    </row>
    <row r="44" spans="1:11">
      <c r="A44" s="80">
        <v>1</v>
      </c>
      <c r="B44" s="81" t="s">
        <v>460</v>
      </c>
      <c r="C44" s="79">
        <v>279250200</v>
      </c>
      <c r="D44" s="79"/>
      <c r="E44" s="237"/>
      <c r="F44" s="237"/>
      <c r="G44" s="73"/>
      <c r="H44" s="73"/>
      <c r="I44" s="73"/>
      <c r="J44" s="73"/>
      <c r="K44" s="73"/>
    </row>
    <row r="45" spans="1:11">
      <c r="A45" s="80">
        <v>2</v>
      </c>
      <c r="B45" s="81" t="s">
        <v>461</v>
      </c>
      <c r="C45" s="79">
        <v>279250200</v>
      </c>
      <c r="D45" s="79"/>
      <c r="E45" s="237"/>
      <c r="F45" s="237"/>
      <c r="G45" s="73"/>
      <c r="H45" s="73"/>
      <c r="I45" s="73"/>
      <c r="J45" s="73"/>
      <c r="K45" s="73"/>
    </row>
    <row r="46" spans="1:11">
      <c r="A46" s="80">
        <v>3</v>
      </c>
      <c r="B46" s="81" t="s">
        <v>462</v>
      </c>
      <c r="C46" s="79">
        <f>+C45-91905924</f>
        <v>187344276</v>
      </c>
      <c r="D46" s="82"/>
      <c r="E46" s="237"/>
      <c r="F46" s="237"/>
      <c r="G46" s="73"/>
      <c r="H46" s="73"/>
      <c r="I46" s="73"/>
      <c r="J46" s="73"/>
      <c r="K46" s="73"/>
    </row>
    <row r="47" spans="1:11">
      <c r="A47" s="80">
        <v>4</v>
      </c>
      <c r="B47" s="81" t="s">
        <v>463</v>
      </c>
      <c r="C47" s="79">
        <v>0.17</v>
      </c>
      <c r="D47" s="82"/>
      <c r="E47" s="237"/>
      <c r="F47" s="237"/>
      <c r="G47" s="73"/>
      <c r="H47" s="73"/>
      <c r="I47" s="73"/>
      <c r="J47" s="73"/>
      <c r="K47" s="73"/>
    </row>
    <row r="48" spans="1:11" ht="38.25">
      <c r="A48" s="80">
        <v>5</v>
      </c>
      <c r="B48" s="81" t="s">
        <v>464</v>
      </c>
      <c r="C48" s="79">
        <v>0</v>
      </c>
      <c r="D48" s="82"/>
      <c r="E48" s="237"/>
      <c r="F48" s="237"/>
      <c r="G48" s="73"/>
      <c r="H48" s="73"/>
      <c r="I48" s="73"/>
      <c r="J48" s="73"/>
      <c r="K48" s="73"/>
    </row>
    <row r="49" spans="1:11" ht="38.25">
      <c r="A49" s="80">
        <v>6</v>
      </c>
      <c r="B49" s="81" t="s">
        <v>465</v>
      </c>
      <c r="C49" s="79">
        <v>0</v>
      </c>
      <c r="D49" s="79"/>
      <c r="E49" s="237"/>
      <c r="F49" s="237"/>
      <c r="G49" s="73"/>
      <c r="H49" s="73"/>
      <c r="I49" s="73"/>
      <c r="J49" s="73"/>
      <c r="K49" s="73"/>
    </row>
    <row r="50" spans="1:11">
      <c r="A50" s="80" t="s">
        <v>466</v>
      </c>
      <c r="B50" s="84"/>
      <c r="C50" s="79"/>
      <c r="D50" s="79"/>
      <c r="E50" s="237"/>
      <c r="F50" s="237"/>
      <c r="G50" s="73"/>
      <c r="H50" s="73"/>
      <c r="I50" s="73"/>
      <c r="J50" s="73"/>
      <c r="K50" s="73"/>
    </row>
    <row r="51" spans="1:11">
      <c r="A51" s="80">
        <v>1</v>
      </c>
      <c r="B51" s="81" t="s">
        <v>467</v>
      </c>
      <c r="C51" s="79">
        <v>168002100</v>
      </c>
      <c r="D51" s="79"/>
    </row>
    <row r="52" spans="1:11">
      <c r="A52" s="80">
        <v>2</v>
      </c>
      <c r="B52" s="81" t="s">
        <v>468</v>
      </c>
      <c r="C52" s="79">
        <v>100162662</v>
      </c>
      <c r="D52" s="79"/>
    </row>
    <row r="53" spans="1:11">
      <c r="A53" s="80">
        <v>3</v>
      </c>
      <c r="B53" s="81" t="s">
        <v>469</v>
      </c>
      <c r="C53" s="79"/>
      <c r="D53" s="82"/>
    </row>
    <row r="54" spans="1:11">
      <c r="A54" s="80">
        <v>4</v>
      </c>
      <c r="B54" s="81" t="s">
        <v>470</v>
      </c>
      <c r="C54" s="520" t="s">
        <v>580</v>
      </c>
      <c r="D54" s="82"/>
    </row>
    <row r="55" spans="1:11" ht="38.25">
      <c r="A55" s="80">
        <v>5</v>
      </c>
      <c r="B55" s="81" t="s">
        <v>464</v>
      </c>
      <c r="C55" s="520" t="s">
        <v>581</v>
      </c>
      <c r="D55" s="82"/>
    </row>
    <row r="56" spans="1:11" ht="38.25">
      <c r="A56" s="80">
        <v>6</v>
      </c>
      <c r="B56" s="81" t="s">
        <v>465</v>
      </c>
      <c r="C56" s="520" t="s">
        <v>581</v>
      </c>
      <c r="D56" s="79"/>
      <c r="E56" s="73"/>
      <c r="F56" s="73"/>
      <c r="G56" s="73"/>
      <c r="H56" s="73"/>
      <c r="I56" s="73"/>
      <c r="J56" s="73"/>
      <c r="K56" s="73"/>
    </row>
    <row r="57" spans="1:11" ht="27.6" customHeight="1">
      <c r="A57" s="362" t="s">
        <v>471</v>
      </c>
      <c r="B57" s="362"/>
      <c r="C57" s="79"/>
      <c r="D57" s="79"/>
      <c r="E57" s="73"/>
      <c r="F57" s="73"/>
      <c r="G57" s="73"/>
      <c r="H57" s="73"/>
      <c r="I57" s="73"/>
      <c r="J57" s="73"/>
      <c r="K57" s="73"/>
    </row>
    <row r="58" spans="1:11" ht="27.6" customHeight="1">
      <c r="A58" s="80">
        <v>1</v>
      </c>
      <c r="B58" s="81" t="s">
        <v>472</v>
      </c>
      <c r="C58" s="79">
        <v>503327708</v>
      </c>
      <c r="D58" s="79"/>
      <c r="E58" s="73"/>
      <c r="F58" s="73"/>
      <c r="G58" s="73"/>
      <c r="H58" s="73"/>
      <c r="I58" s="73"/>
      <c r="J58" s="73"/>
      <c r="K58" s="73"/>
    </row>
    <row r="59" spans="1:11">
      <c r="A59" s="80">
        <v>2</v>
      </c>
      <c r="B59" s="81" t="s">
        <v>473</v>
      </c>
      <c r="C59" s="79">
        <v>503327708</v>
      </c>
      <c r="D59" s="79"/>
      <c r="E59" s="73"/>
      <c r="F59" s="73"/>
      <c r="G59" s="73"/>
      <c r="H59" s="73"/>
      <c r="I59" s="73"/>
      <c r="J59" s="73"/>
      <c r="K59" s="73"/>
    </row>
    <row r="60" spans="1:11">
      <c r="A60" s="80">
        <v>3</v>
      </c>
      <c r="B60" s="81" t="s">
        <v>474</v>
      </c>
      <c r="C60" s="79"/>
      <c r="D60" s="82"/>
      <c r="E60" s="73"/>
      <c r="F60" s="73"/>
      <c r="G60" s="73"/>
      <c r="H60" s="73"/>
      <c r="I60" s="73"/>
      <c r="J60" s="73"/>
      <c r="K60" s="73"/>
    </row>
    <row r="61" spans="1:11">
      <c r="A61" s="80">
        <v>4</v>
      </c>
      <c r="B61" s="81" t="s">
        <v>475</v>
      </c>
      <c r="C61" s="79" t="s">
        <v>582</v>
      </c>
      <c r="D61" s="82"/>
      <c r="E61" s="73"/>
      <c r="F61" s="73"/>
      <c r="G61" s="73"/>
      <c r="H61" s="73"/>
      <c r="I61" s="73"/>
      <c r="J61" s="73"/>
      <c r="K61" s="73"/>
    </row>
    <row r="62" spans="1:11" ht="38.25">
      <c r="A62" s="80">
        <v>5</v>
      </c>
      <c r="B62" s="81" t="s">
        <v>464</v>
      </c>
      <c r="C62" s="79">
        <v>95632265</v>
      </c>
      <c r="D62" s="82"/>
      <c r="E62" s="73"/>
      <c r="F62" s="73"/>
      <c r="G62" s="73"/>
      <c r="H62" s="73"/>
      <c r="I62" s="73"/>
      <c r="J62" s="73"/>
      <c r="K62" s="73"/>
    </row>
    <row r="63" spans="1:11" ht="38.25">
      <c r="A63" s="80">
        <v>6</v>
      </c>
      <c r="B63" s="81" t="s">
        <v>465</v>
      </c>
      <c r="C63" s="79">
        <v>95632265</v>
      </c>
      <c r="D63" s="79"/>
      <c r="E63" s="73"/>
      <c r="F63" s="73"/>
      <c r="G63" s="73"/>
      <c r="H63" s="73"/>
      <c r="I63" s="73"/>
      <c r="J63" s="73"/>
      <c r="K63" s="73"/>
    </row>
    <row r="64" spans="1:11">
      <c r="A64" s="249"/>
      <c r="B64" s="250"/>
      <c r="C64" s="251"/>
      <c r="D64" s="251"/>
      <c r="E64" s="73"/>
      <c r="F64" s="73"/>
      <c r="G64" s="73"/>
      <c r="H64" s="73"/>
      <c r="I64" s="73"/>
      <c r="J64" s="73"/>
      <c r="K64" s="73"/>
    </row>
    <row r="65" spans="1:14" ht="22.5" customHeight="1">
      <c r="A65" s="363" t="s">
        <v>144</v>
      </c>
      <c r="B65" s="363"/>
      <c r="C65" s="85"/>
      <c r="D65" s="85"/>
      <c r="E65" s="85"/>
      <c r="F65" s="86"/>
      <c r="G65" s="85"/>
      <c r="H65" s="85"/>
      <c r="I65" s="85"/>
      <c r="J65" s="85"/>
      <c r="K65" s="85"/>
      <c r="L65" s="85"/>
      <c r="M65" s="85"/>
      <c r="N65" s="85"/>
    </row>
    <row r="66" spans="1:14" ht="15" customHeight="1">
      <c r="A66" s="364" t="s">
        <v>145</v>
      </c>
      <c r="B66" s="364"/>
      <c r="C66" s="364"/>
      <c r="D66" s="364"/>
      <c r="E66" s="364"/>
      <c r="F66" s="364"/>
      <c r="G66" s="364"/>
      <c r="H66" s="364"/>
      <c r="I66" s="364"/>
      <c r="J66" s="85"/>
      <c r="K66" s="85"/>
      <c r="L66" s="85"/>
      <c r="M66" s="85"/>
      <c r="N66" s="85"/>
    </row>
    <row r="67" spans="1:14" ht="30" customHeight="1">
      <c r="A67" s="364"/>
      <c r="B67" s="364"/>
      <c r="C67" s="364"/>
      <c r="D67" s="364"/>
      <c r="E67" s="364"/>
      <c r="F67" s="364"/>
      <c r="G67" s="364"/>
      <c r="H67" s="364"/>
      <c r="I67" s="364"/>
      <c r="J67" s="85"/>
      <c r="K67" s="85"/>
      <c r="L67" s="85"/>
      <c r="M67" s="85"/>
      <c r="N67" s="85"/>
    </row>
    <row r="68" spans="1:14">
      <c r="A68" s="85"/>
      <c r="B68" s="85"/>
      <c r="C68" s="85"/>
      <c r="D68" s="85"/>
      <c r="E68" s="85"/>
      <c r="F68" s="86"/>
      <c r="G68" s="85"/>
      <c r="H68" s="85"/>
      <c r="I68" s="85"/>
      <c r="J68" s="85"/>
      <c r="K68" s="85"/>
      <c r="L68" s="85"/>
      <c r="M68" s="85"/>
      <c r="N68" s="85"/>
    </row>
    <row r="69" spans="1:14" ht="16.5" thickBot="1">
      <c r="A69" s="365" t="s">
        <v>146</v>
      </c>
      <c r="B69" s="365"/>
      <c r="C69" s="365"/>
      <c r="D69" s="365"/>
      <c r="E69" s="365"/>
      <c r="F69" s="365"/>
      <c r="G69" s="85"/>
      <c r="H69" s="85"/>
      <c r="I69" s="85"/>
      <c r="J69" s="85"/>
      <c r="K69" s="85"/>
      <c r="L69" s="85"/>
      <c r="M69" s="85"/>
      <c r="N69" s="85"/>
    </row>
    <row r="70" spans="1:14" ht="16.5" thickBot="1">
      <c r="A70" s="366" t="s">
        <v>147</v>
      </c>
      <c r="B70" s="367"/>
      <c r="C70" s="367" t="s">
        <v>148</v>
      </c>
      <c r="D70" s="367"/>
      <c r="E70" s="367"/>
      <c r="F70" s="367"/>
      <c r="G70" s="368"/>
      <c r="H70" s="252"/>
      <c r="I70" s="85"/>
      <c r="J70" s="85"/>
      <c r="K70" s="85"/>
      <c r="L70" s="85"/>
      <c r="M70" s="85"/>
      <c r="N70" s="85"/>
    </row>
    <row r="71" spans="1:14" ht="15.75">
      <c r="A71" s="373" t="s">
        <v>149</v>
      </c>
      <c r="B71" s="374"/>
      <c r="C71" s="375">
        <v>0.1</v>
      </c>
      <c r="D71" s="375"/>
      <c r="E71" s="375"/>
      <c r="F71" s="375"/>
      <c r="G71" s="376"/>
      <c r="H71" s="235"/>
      <c r="I71" s="85"/>
      <c r="J71" s="85"/>
      <c r="K71" s="85"/>
      <c r="L71" s="85"/>
      <c r="M71" s="85"/>
      <c r="N71" s="85"/>
    </row>
    <row r="72" spans="1:14" ht="15.75">
      <c r="A72" s="373" t="s">
        <v>150</v>
      </c>
      <c r="B72" s="374"/>
      <c r="C72" s="375">
        <v>0.12</v>
      </c>
      <c r="D72" s="375"/>
      <c r="E72" s="375"/>
      <c r="F72" s="375"/>
      <c r="G72" s="376"/>
      <c r="H72" s="235"/>
      <c r="I72" s="85"/>
      <c r="J72" s="85"/>
      <c r="K72" s="85"/>
      <c r="L72" s="85"/>
      <c r="M72" s="85"/>
      <c r="N72" s="85"/>
    </row>
    <row r="73" spans="1:14" ht="15.75">
      <c r="A73" s="373" t="s">
        <v>151</v>
      </c>
      <c r="B73" s="374"/>
      <c r="C73" s="375">
        <v>0.22</v>
      </c>
      <c r="D73" s="375"/>
      <c r="E73" s="375"/>
      <c r="F73" s="375"/>
      <c r="G73" s="376"/>
      <c r="H73" s="235"/>
      <c r="I73" s="85"/>
      <c r="J73" s="85"/>
      <c r="K73" s="85"/>
      <c r="L73" s="85"/>
      <c r="M73" s="85"/>
      <c r="N73" s="85"/>
    </row>
    <row r="74" spans="1:14" ht="16.5" thickBot="1">
      <c r="A74" s="369" t="s">
        <v>152</v>
      </c>
      <c r="B74" s="370"/>
      <c r="C74" s="371">
        <v>0.2</v>
      </c>
      <c r="D74" s="371"/>
      <c r="E74" s="371"/>
      <c r="F74" s="371"/>
      <c r="G74" s="372"/>
      <c r="H74" s="235"/>
      <c r="I74" s="85"/>
      <c r="J74" s="85"/>
      <c r="K74" s="85"/>
      <c r="L74" s="85"/>
      <c r="M74" s="85"/>
      <c r="N74" s="85"/>
    </row>
    <row r="75" spans="1:14">
      <c r="A75" s="1" t="s">
        <v>153</v>
      </c>
    </row>
    <row r="80" spans="1:14" ht="31.5" customHeight="1"/>
    <row r="90" ht="15" customHeight="1"/>
    <row r="93" ht="60.75" customHeight="1"/>
    <row r="99" ht="15.75" customHeight="1"/>
    <row r="100" ht="30" customHeight="1"/>
    <row r="102" ht="73.5" customHeight="1"/>
  </sheetData>
  <mergeCells count="26">
    <mergeCell ref="A74:B74"/>
    <mergeCell ref="C74:G74"/>
    <mergeCell ref="A71:B71"/>
    <mergeCell ref="C71:G71"/>
    <mergeCell ref="A72:B72"/>
    <mergeCell ref="C72:G72"/>
    <mergeCell ref="A73:B73"/>
    <mergeCell ref="C73:G73"/>
    <mergeCell ref="A57:B57"/>
    <mergeCell ref="A65:B65"/>
    <mergeCell ref="A66:I67"/>
    <mergeCell ref="A69:F69"/>
    <mergeCell ref="A70:B70"/>
    <mergeCell ref="C70:G70"/>
    <mergeCell ref="A43:B43"/>
    <mergeCell ref="A2:I2"/>
    <mergeCell ref="A3:E3"/>
    <mergeCell ref="A4:I4"/>
    <mergeCell ref="A10:I10"/>
    <mergeCell ref="A14:C14"/>
    <mergeCell ref="A20:C20"/>
    <mergeCell ref="A25:E25"/>
    <mergeCell ref="A29:F29"/>
    <mergeCell ref="A31:D31"/>
    <mergeCell ref="A34:B34"/>
    <mergeCell ref="A35:B35"/>
  </mergeCells>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dimension ref="A1:AK87"/>
  <sheetViews>
    <sheetView zoomScale="80" zoomScaleNormal="80" zoomScaleSheetLayoutView="85" workbookViewId="0">
      <pane xSplit="7" ySplit="4" topLeftCell="H5" activePane="bottomRight" state="frozenSplit"/>
      <selection activeCell="R1" sqref="R1:S1048576"/>
      <selection pane="topRight" activeCell="R1" sqref="R1:S1048576"/>
      <selection pane="bottomLeft" activeCell="R1" sqref="R1:S1048576"/>
      <selection pane="bottomRight" activeCell="N7" sqref="N7"/>
    </sheetView>
  </sheetViews>
  <sheetFormatPr defaultColWidth="9.140625" defaultRowHeight="15"/>
  <cols>
    <col min="1" max="1" width="7.5703125" style="11" customWidth="1"/>
    <col min="2" max="2" width="25.28515625" style="11" customWidth="1"/>
    <col min="3" max="4" width="20.140625" style="11" customWidth="1"/>
    <col min="5" max="5" width="16.42578125" style="11" customWidth="1"/>
    <col min="6" max="6" width="16.5703125" style="11" customWidth="1"/>
    <col min="7" max="7" width="16.42578125" style="11" customWidth="1"/>
    <col min="8" max="8" width="20" style="11" customWidth="1"/>
    <col min="9" max="9" width="26.5703125" style="11" bestFit="1" customWidth="1"/>
    <col min="10" max="10" width="17" style="11" customWidth="1"/>
    <col min="11" max="11" width="14.28515625" style="11" customWidth="1"/>
    <col min="12" max="12" width="10.42578125" style="11" customWidth="1"/>
    <col min="13" max="13" width="10.28515625" style="11" customWidth="1"/>
    <col min="14" max="14" width="12.140625" style="11" customWidth="1"/>
    <col min="15" max="15" width="12.42578125" style="11" customWidth="1"/>
    <col min="16" max="16" width="10.5703125" style="11" customWidth="1"/>
    <col min="17" max="18" width="9.140625" style="11"/>
    <col min="19" max="19" width="10.42578125" style="11" customWidth="1"/>
    <col min="20" max="20" width="11.42578125" style="11" customWidth="1"/>
    <col min="21" max="21" width="13.28515625" style="11" customWidth="1"/>
    <col min="22" max="22" width="12.42578125" style="11" customWidth="1"/>
    <col min="23" max="24" width="10.5703125" style="11" customWidth="1"/>
    <col min="25" max="25" width="11.85546875" style="11" customWidth="1"/>
    <col min="26" max="26" width="11.42578125" style="11" customWidth="1"/>
    <col min="27" max="27" width="9.140625" style="11"/>
    <col min="28" max="28" width="11.42578125" style="11" customWidth="1"/>
    <col min="29" max="29" width="10.85546875" style="11" customWidth="1"/>
    <col min="30" max="30" width="14" style="11" customWidth="1"/>
    <col min="31" max="33" width="9.140625" style="11"/>
    <col min="34" max="34" width="10.42578125" style="11" customWidth="1"/>
    <col min="35" max="35" width="9.140625" style="11"/>
    <col min="36" max="36" width="14.7109375" style="11" customWidth="1"/>
    <col min="37" max="37" width="12.140625" style="11" customWidth="1"/>
    <col min="38" max="16384" width="9.140625" style="11"/>
  </cols>
  <sheetData>
    <row r="1" spans="1:37" ht="27.75" customHeight="1">
      <c r="A1" s="401" t="s">
        <v>323</v>
      </c>
      <c r="B1" s="401"/>
      <c r="C1" s="401"/>
      <c r="D1" s="401"/>
      <c r="E1" s="401"/>
      <c r="F1" s="401"/>
      <c r="G1" s="401"/>
      <c r="H1" s="31"/>
      <c r="I1" s="31"/>
      <c r="J1" s="31"/>
      <c r="K1" s="31"/>
      <c r="L1" s="31"/>
      <c r="M1" s="31"/>
      <c r="N1" s="31"/>
      <c r="O1" s="31"/>
      <c r="P1" s="31"/>
      <c r="Q1" s="31"/>
      <c r="R1" s="31"/>
      <c r="S1" s="31"/>
      <c r="T1" s="31"/>
      <c r="U1" s="31"/>
      <c r="V1" s="31"/>
      <c r="W1" s="31"/>
      <c r="X1" s="31"/>
      <c r="Y1" s="31"/>
      <c r="Z1" s="31"/>
      <c r="AA1" s="31"/>
      <c r="AB1" s="31"/>
      <c r="AC1" s="31"/>
      <c r="AD1" s="31"/>
      <c r="AE1" s="31"/>
      <c r="AF1" s="31"/>
      <c r="AG1" s="31"/>
      <c r="AH1" s="31"/>
    </row>
    <row r="2" spans="1:37" ht="15.75" customHeight="1">
      <c r="A2" s="314" t="s">
        <v>0</v>
      </c>
      <c r="B2" s="314"/>
      <c r="C2" s="314"/>
      <c r="D2" s="314"/>
      <c r="E2" s="314"/>
      <c r="F2" s="314"/>
      <c r="G2" s="32"/>
      <c r="H2" s="33"/>
      <c r="I2" s="33"/>
      <c r="J2" s="33"/>
      <c r="K2" s="33"/>
      <c r="L2" s="31"/>
      <c r="M2" s="31"/>
      <c r="N2" s="31"/>
      <c r="O2" s="31"/>
      <c r="P2" s="33"/>
      <c r="Q2" s="33"/>
      <c r="R2" s="33"/>
      <c r="S2" s="31"/>
      <c r="T2" s="31"/>
      <c r="U2" s="33"/>
      <c r="V2" s="33"/>
      <c r="W2" s="31"/>
      <c r="X2" s="31"/>
      <c r="Y2" s="31"/>
      <c r="Z2" s="31"/>
      <c r="AA2" s="31"/>
      <c r="AB2" s="31"/>
      <c r="AC2" s="33"/>
      <c r="AD2" s="33"/>
      <c r="AE2" s="33"/>
      <c r="AF2" s="33"/>
      <c r="AG2" s="33"/>
      <c r="AH2" s="33"/>
    </row>
    <row r="3" spans="1:37" ht="30.75" customHeight="1">
      <c r="A3" s="394" t="s">
        <v>1</v>
      </c>
      <c r="B3" s="394" t="s">
        <v>322</v>
      </c>
      <c r="C3" s="394" t="s">
        <v>33</v>
      </c>
      <c r="D3" s="394" t="s">
        <v>321</v>
      </c>
      <c r="E3" s="394" t="s">
        <v>34</v>
      </c>
      <c r="F3" s="394" t="s">
        <v>320</v>
      </c>
      <c r="G3" s="394" t="s">
        <v>35</v>
      </c>
      <c r="H3" s="396" t="s">
        <v>36</v>
      </c>
      <c r="I3" s="396" t="s">
        <v>319</v>
      </c>
      <c r="J3" s="396" t="s">
        <v>37</v>
      </c>
      <c r="K3" s="399" t="s">
        <v>38</v>
      </c>
      <c r="L3" s="398" t="s">
        <v>39</v>
      </c>
      <c r="M3" s="398"/>
      <c r="N3" s="398"/>
      <c r="O3" s="398"/>
      <c r="P3" s="382" t="s">
        <v>40</v>
      </c>
      <c r="Q3" s="382" t="s">
        <v>41</v>
      </c>
      <c r="R3" s="382" t="s">
        <v>42</v>
      </c>
      <c r="S3" s="384" t="s">
        <v>43</v>
      </c>
      <c r="T3" s="385"/>
      <c r="U3" s="386" t="s">
        <v>44</v>
      </c>
      <c r="V3" s="386" t="s">
        <v>45</v>
      </c>
      <c r="W3" s="393" t="s">
        <v>46</v>
      </c>
      <c r="X3" s="393"/>
      <c r="Y3" s="393"/>
      <c r="Z3" s="393"/>
      <c r="AA3" s="393" t="s">
        <v>47</v>
      </c>
      <c r="AB3" s="393"/>
      <c r="AC3" s="378" t="s">
        <v>48</v>
      </c>
      <c r="AD3" s="378" t="s">
        <v>49</v>
      </c>
      <c r="AE3" s="378" t="s">
        <v>50</v>
      </c>
      <c r="AF3" s="378" t="s">
        <v>51</v>
      </c>
      <c r="AG3" s="380" t="s">
        <v>52</v>
      </c>
      <c r="AH3" s="380" t="s">
        <v>53</v>
      </c>
      <c r="AI3" s="402" t="s">
        <v>318</v>
      </c>
      <c r="AJ3" s="403" t="s">
        <v>317</v>
      </c>
      <c r="AK3" s="404" t="s">
        <v>316</v>
      </c>
    </row>
    <row r="4" spans="1:37" ht="60">
      <c r="A4" s="395"/>
      <c r="B4" s="395"/>
      <c r="C4" s="395"/>
      <c r="D4" s="395"/>
      <c r="E4" s="395"/>
      <c r="F4" s="395"/>
      <c r="G4" s="395"/>
      <c r="H4" s="397"/>
      <c r="I4" s="397"/>
      <c r="J4" s="397"/>
      <c r="K4" s="400"/>
      <c r="L4" s="185" t="s">
        <v>54</v>
      </c>
      <c r="M4" s="185" t="s">
        <v>55</v>
      </c>
      <c r="N4" s="185" t="s">
        <v>56</v>
      </c>
      <c r="O4" s="185" t="s">
        <v>57</v>
      </c>
      <c r="P4" s="383"/>
      <c r="Q4" s="383"/>
      <c r="R4" s="383"/>
      <c r="S4" s="35" t="s">
        <v>58</v>
      </c>
      <c r="T4" s="35" t="s">
        <v>59</v>
      </c>
      <c r="U4" s="387"/>
      <c r="V4" s="387"/>
      <c r="W4" s="187" t="s">
        <v>60</v>
      </c>
      <c r="X4" s="187" t="s">
        <v>61</v>
      </c>
      <c r="Y4" s="187" t="s">
        <v>62</v>
      </c>
      <c r="Z4" s="187" t="s">
        <v>63</v>
      </c>
      <c r="AA4" s="187" t="s">
        <v>58</v>
      </c>
      <c r="AB4" s="187" t="s">
        <v>59</v>
      </c>
      <c r="AC4" s="379"/>
      <c r="AD4" s="379"/>
      <c r="AE4" s="379"/>
      <c r="AF4" s="379"/>
      <c r="AG4" s="381"/>
      <c r="AH4" s="381"/>
      <c r="AI4" s="402"/>
      <c r="AJ4" s="403"/>
      <c r="AK4" s="404"/>
    </row>
    <row r="5" spans="1:37" ht="15.75" customHeight="1" thickBot="1">
      <c r="A5" s="36" t="s">
        <v>64</v>
      </c>
      <c r="B5" s="37"/>
      <c r="C5" s="37"/>
      <c r="D5" s="37"/>
      <c r="E5" s="37"/>
      <c r="F5" s="37"/>
      <c r="G5" s="37"/>
      <c r="H5" s="37"/>
      <c r="I5" s="37"/>
      <c r="J5" s="37"/>
      <c r="K5" s="37"/>
      <c r="L5" s="37"/>
      <c r="M5" s="38"/>
      <c r="N5" s="38"/>
      <c r="O5" s="39"/>
      <c r="P5" s="39"/>
      <c r="Q5" s="39"/>
      <c r="R5" s="39"/>
      <c r="S5" s="39"/>
      <c r="T5" s="39"/>
      <c r="U5" s="39"/>
      <c r="V5" s="39"/>
      <c r="W5" s="39"/>
      <c r="X5" s="39"/>
      <c r="Y5" s="39"/>
      <c r="Z5" s="39"/>
      <c r="AA5" s="39"/>
      <c r="AB5" s="39"/>
      <c r="AC5" s="39"/>
      <c r="AD5" s="39"/>
      <c r="AE5" s="39"/>
      <c r="AF5" s="39"/>
      <c r="AG5" s="39"/>
      <c r="AH5" s="39"/>
      <c r="AI5" s="44"/>
      <c r="AJ5" s="44"/>
      <c r="AK5" s="44"/>
    </row>
    <row r="6" spans="1:37" ht="46.5" thickBot="1">
      <c r="A6" s="40">
        <v>1</v>
      </c>
      <c r="B6" s="388" t="s">
        <v>508</v>
      </c>
      <c r="C6" s="390" t="s">
        <v>499</v>
      </c>
      <c r="D6" s="390" t="s">
        <v>500</v>
      </c>
      <c r="E6" s="276" t="s">
        <v>500</v>
      </c>
      <c r="F6" s="22" t="s">
        <v>500</v>
      </c>
      <c r="G6" s="42"/>
      <c r="H6" s="277" t="s">
        <v>509</v>
      </c>
      <c r="I6" s="278" t="s">
        <v>531</v>
      </c>
      <c r="J6" s="264" t="s">
        <v>532</v>
      </c>
      <c r="K6" s="279">
        <v>20</v>
      </c>
      <c r="L6" s="279">
        <v>0</v>
      </c>
      <c r="M6" s="264">
        <v>0</v>
      </c>
      <c r="N6" s="264">
        <v>1</v>
      </c>
      <c r="O6" s="264">
        <v>0</v>
      </c>
      <c r="P6" s="264">
        <v>0</v>
      </c>
      <c r="Q6" s="264">
        <v>0</v>
      </c>
      <c r="R6" s="45" t="e">
        <f>Q6/P6</f>
        <v>#DIV/0!</v>
      </c>
      <c r="S6" s="264">
        <v>0</v>
      </c>
      <c r="T6" s="264">
        <v>1</v>
      </c>
      <c r="U6" s="264">
        <v>1</v>
      </c>
      <c r="V6" s="264">
        <v>1</v>
      </c>
      <c r="W6" s="264">
        <v>0</v>
      </c>
      <c r="X6" s="264">
        <v>0</v>
      </c>
      <c r="Y6" s="264">
        <v>0</v>
      </c>
      <c r="Z6" s="264">
        <v>0</v>
      </c>
      <c r="AA6" s="264">
        <v>0</v>
      </c>
      <c r="AB6" s="264">
        <v>0</v>
      </c>
      <c r="AC6" s="264">
        <v>0</v>
      </c>
      <c r="AD6" s="264">
        <v>0</v>
      </c>
      <c r="AE6" s="264">
        <v>0</v>
      </c>
      <c r="AF6" s="45" t="e">
        <f>AE6/AC6</f>
        <v>#DIV/0!</v>
      </c>
      <c r="AG6" s="264">
        <v>1</v>
      </c>
      <c r="AH6" s="264">
        <v>0</v>
      </c>
      <c r="AI6" s="44"/>
      <c r="AJ6" s="44"/>
      <c r="AK6" s="44"/>
    </row>
    <row r="7" spans="1:37" ht="31.5" thickBot="1">
      <c r="A7" s="40">
        <v>2</v>
      </c>
      <c r="B7" s="389"/>
      <c r="C7" s="391"/>
      <c r="D7" s="391"/>
      <c r="E7" s="276" t="s">
        <v>500</v>
      </c>
      <c r="F7" s="22" t="s">
        <v>500</v>
      </c>
      <c r="G7" s="42"/>
      <c r="H7" s="280" t="s">
        <v>533</v>
      </c>
      <c r="I7" s="281" t="s">
        <v>534</v>
      </c>
      <c r="J7" s="266" t="s">
        <v>535</v>
      </c>
      <c r="K7" s="282">
        <v>10</v>
      </c>
      <c r="L7" s="282">
        <v>0</v>
      </c>
      <c r="M7" s="266">
        <v>0</v>
      </c>
      <c r="N7" s="266">
        <v>1</v>
      </c>
      <c r="O7" s="266">
        <v>1</v>
      </c>
      <c r="P7" s="266">
        <v>0</v>
      </c>
      <c r="Q7" s="266">
        <v>0</v>
      </c>
      <c r="R7" s="45"/>
      <c r="S7" s="266">
        <v>0</v>
      </c>
      <c r="T7" s="266">
        <v>1</v>
      </c>
      <c r="U7" s="266">
        <v>1</v>
      </c>
      <c r="V7" s="266">
        <v>1</v>
      </c>
      <c r="W7" s="266">
        <v>0</v>
      </c>
      <c r="X7" s="266">
        <v>0</v>
      </c>
      <c r="Y7" s="266">
        <v>0</v>
      </c>
      <c r="Z7" s="266">
        <v>0</v>
      </c>
      <c r="AA7" s="266">
        <v>0</v>
      </c>
      <c r="AB7" s="266">
        <v>0</v>
      </c>
      <c r="AC7" s="266">
        <v>0</v>
      </c>
      <c r="AD7" s="266">
        <v>0</v>
      </c>
      <c r="AE7" s="266">
        <v>0</v>
      </c>
      <c r="AF7" s="45"/>
      <c r="AG7" s="266">
        <v>1</v>
      </c>
      <c r="AH7" s="266">
        <v>0</v>
      </c>
      <c r="AI7" s="44"/>
      <c r="AJ7" s="44"/>
      <c r="AK7" s="44"/>
    </row>
    <row r="8" spans="1:37" ht="31.5" thickBot="1">
      <c r="A8" s="40">
        <v>3</v>
      </c>
      <c r="B8" s="388" t="s">
        <v>510</v>
      </c>
      <c r="C8" s="390" t="s">
        <v>500</v>
      </c>
      <c r="D8" s="390" t="s">
        <v>500</v>
      </c>
      <c r="E8" s="276" t="s">
        <v>500</v>
      </c>
      <c r="F8" s="22" t="s">
        <v>500</v>
      </c>
      <c r="G8" s="42"/>
      <c r="H8" s="280" t="s">
        <v>536</v>
      </c>
      <c r="I8" s="281" t="s">
        <v>537</v>
      </c>
      <c r="J8" s="266" t="s">
        <v>538</v>
      </c>
      <c r="K8" s="282">
        <v>20</v>
      </c>
      <c r="L8" s="282">
        <v>0</v>
      </c>
      <c r="M8" s="266">
        <v>0</v>
      </c>
      <c r="N8" s="266">
        <v>2</v>
      </c>
      <c r="O8" s="266">
        <v>0</v>
      </c>
      <c r="P8" s="266">
        <v>0</v>
      </c>
      <c r="Q8" s="266">
        <v>0</v>
      </c>
      <c r="R8" s="45"/>
      <c r="S8" s="266">
        <v>0</v>
      </c>
      <c r="T8" s="266">
        <v>1</v>
      </c>
      <c r="U8" s="266">
        <v>1</v>
      </c>
      <c r="V8" s="266">
        <v>1</v>
      </c>
      <c r="W8" s="266">
        <v>0</v>
      </c>
      <c r="X8" s="266">
        <v>0</v>
      </c>
      <c r="Y8" s="266">
        <v>0</v>
      </c>
      <c r="Z8" s="266">
        <v>0</v>
      </c>
      <c r="AA8" s="266">
        <v>0</v>
      </c>
      <c r="AB8" s="266">
        <v>0</v>
      </c>
      <c r="AC8" s="266">
        <v>0</v>
      </c>
      <c r="AD8" s="266">
        <v>0</v>
      </c>
      <c r="AE8" s="266">
        <v>0</v>
      </c>
      <c r="AF8" s="45"/>
      <c r="AG8" s="266">
        <v>1</v>
      </c>
      <c r="AH8" s="266">
        <v>1</v>
      </c>
      <c r="AI8" s="44"/>
      <c r="AJ8" s="44"/>
      <c r="AK8" s="44"/>
    </row>
    <row r="9" spans="1:37" ht="16.5" thickBot="1">
      <c r="A9" s="40">
        <v>4</v>
      </c>
      <c r="B9" s="389"/>
      <c r="C9" s="391"/>
      <c r="D9" s="391"/>
      <c r="E9" s="276" t="s">
        <v>500</v>
      </c>
      <c r="F9" s="22" t="s">
        <v>500</v>
      </c>
      <c r="G9" s="42"/>
      <c r="H9" s="280" t="s">
        <v>539</v>
      </c>
      <c r="I9" s="281" t="s">
        <v>534</v>
      </c>
      <c r="J9" s="266" t="s">
        <v>540</v>
      </c>
      <c r="K9" s="282">
        <v>10</v>
      </c>
      <c r="L9" s="283"/>
      <c r="M9" s="262"/>
      <c r="N9" s="266">
        <v>1</v>
      </c>
      <c r="O9" s="266">
        <v>1</v>
      </c>
      <c r="P9" s="262"/>
      <c r="Q9" s="266">
        <v>0</v>
      </c>
      <c r="R9" s="45"/>
      <c r="S9" s="262"/>
      <c r="T9" s="266">
        <v>1</v>
      </c>
      <c r="U9" s="262"/>
      <c r="V9" s="262"/>
      <c r="W9" s="262"/>
      <c r="X9" s="262"/>
      <c r="Y9" s="262"/>
      <c r="Z9" s="262"/>
      <c r="AA9" s="262"/>
      <c r="AB9" s="262"/>
      <c r="AC9" s="262"/>
      <c r="AD9" s="262"/>
      <c r="AE9" s="262"/>
      <c r="AF9" s="45"/>
      <c r="AG9" s="262"/>
      <c r="AH9" s="262"/>
      <c r="AI9" s="44"/>
      <c r="AJ9" s="44"/>
      <c r="AK9" s="44"/>
    </row>
    <row r="10" spans="1:37" ht="31.5" thickBot="1">
      <c r="A10" s="40">
        <v>5</v>
      </c>
      <c r="B10" s="388" t="s">
        <v>488</v>
      </c>
      <c r="C10" s="390" t="s">
        <v>500</v>
      </c>
      <c r="D10" s="276"/>
      <c r="E10" s="276" t="s">
        <v>500</v>
      </c>
      <c r="F10" s="22" t="s">
        <v>500</v>
      </c>
      <c r="G10" s="42"/>
      <c r="H10" s="280" t="s">
        <v>541</v>
      </c>
      <c r="I10" s="281" t="s">
        <v>531</v>
      </c>
      <c r="J10" s="266" t="s">
        <v>542</v>
      </c>
      <c r="K10" s="282">
        <v>20</v>
      </c>
      <c r="L10" s="283"/>
      <c r="M10" s="262"/>
      <c r="N10" s="266">
        <v>0</v>
      </c>
      <c r="O10" s="266">
        <v>0</v>
      </c>
      <c r="P10" s="266">
        <v>0</v>
      </c>
      <c r="Q10" s="266">
        <v>0</v>
      </c>
      <c r="R10" s="45"/>
      <c r="S10" s="262"/>
      <c r="T10" s="266">
        <v>1</v>
      </c>
      <c r="U10" s="266">
        <v>1</v>
      </c>
      <c r="V10" s="266">
        <v>0</v>
      </c>
      <c r="W10" s="266"/>
      <c r="X10" s="262"/>
      <c r="Y10" s="266">
        <v>0</v>
      </c>
      <c r="Z10" s="266">
        <v>0</v>
      </c>
      <c r="AA10" s="262"/>
      <c r="AB10" s="266">
        <v>0</v>
      </c>
      <c r="AC10" s="266">
        <v>0</v>
      </c>
      <c r="AD10" s="266">
        <v>0</v>
      </c>
      <c r="AE10" s="266">
        <v>0</v>
      </c>
      <c r="AF10" s="45"/>
      <c r="AG10" s="266">
        <v>1</v>
      </c>
      <c r="AH10" s="266">
        <v>0</v>
      </c>
      <c r="AI10" s="44"/>
      <c r="AJ10" s="44"/>
      <c r="AK10" s="44"/>
    </row>
    <row r="11" spans="1:37" ht="31.5" thickBot="1">
      <c r="A11" s="40">
        <v>6</v>
      </c>
      <c r="B11" s="389"/>
      <c r="C11" s="391"/>
      <c r="D11" s="276" t="s">
        <v>500</v>
      </c>
      <c r="E11" s="276" t="s">
        <v>500</v>
      </c>
      <c r="F11" s="22" t="s">
        <v>500</v>
      </c>
      <c r="G11" s="42"/>
      <c r="H11" s="280" t="s">
        <v>543</v>
      </c>
      <c r="I11" s="281" t="s">
        <v>534</v>
      </c>
      <c r="J11" s="266" t="s">
        <v>544</v>
      </c>
      <c r="K11" s="282">
        <v>10</v>
      </c>
      <c r="L11" s="282">
        <v>0</v>
      </c>
      <c r="M11" s="266">
        <v>0</v>
      </c>
      <c r="N11" s="266">
        <v>0</v>
      </c>
      <c r="O11" s="266">
        <v>1</v>
      </c>
      <c r="P11" s="266">
        <v>0</v>
      </c>
      <c r="Q11" s="266">
        <v>0</v>
      </c>
      <c r="R11" s="45"/>
      <c r="S11" s="266">
        <v>0</v>
      </c>
      <c r="T11" s="266">
        <v>1</v>
      </c>
      <c r="U11" s="266">
        <v>1</v>
      </c>
      <c r="V11" s="266">
        <v>1</v>
      </c>
      <c r="W11" s="266">
        <v>0</v>
      </c>
      <c r="X11" s="266">
        <v>0</v>
      </c>
      <c r="Y11" s="266">
        <v>1</v>
      </c>
      <c r="Z11" s="266">
        <v>0</v>
      </c>
      <c r="AA11" s="266">
        <v>0</v>
      </c>
      <c r="AB11" s="266">
        <v>0</v>
      </c>
      <c r="AC11" s="266">
        <v>0</v>
      </c>
      <c r="AD11" s="266">
        <v>0</v>
      </c>
      <c r="AE11" s="266">
        <v>0</v>
      </c>
      <c r="AF11" s="45"/>
      <c r="AG11" s="266">
        <v>1</v>
      </c>
      <c r="AH11" s="266">
        <v>0</v>
      </c>
      <c r="AI11" s="44"/>
      <c r="AJ11" s="44"/>
      <c r="AK11" s="44"/>
    </row>
    <row r="12" spans="1:37" ht="46.5" thickBot="1">
      <c r="A12" s="40">
        <v>7</v>
      </c>
      <c r="B12" s="388" t="s">
        <v>489</v>
      </c>
      <c r="C12" s="390" t="s">
        <v>499</v>
      </c>
      <c r="D12" s="276"/>
      <c r="E12" s="276" t="s">
        <v>500</v>
      </c>
      <c r="F12" s="22" t="s">
        <v>500</v>
      </c>
      <c r="G12" s="42"/>
      <c r="H12" s="280" t="s">
        <v>545</v>
      </c>
      <c r="I12" s="281" t="s">
        <v>531</v>
      </c>
      <c r="J12" s="266" t="s">
        <v>546</v>
      </c>
      <c r="K12" s="282">
        <v>20</v>
      </c>
      <c r="L12" s="282">
        <v>0</v>
      </c>
      <c r="M12" s="266">
        <v>0</v>
      </c>
      <c r="N12" s="266">
        <v>1</v>
      </c>
      <c r="O12" s="266">
        <v>0</v>
      </c>
      <c r="P12" s="266">
        <v>0</v>
      </c>
      <c r="Q12" s="266">
        <v>0</v>
      </c>
      <c r="R12" s="45"/>
      <c r="S12" s="266">
        <v>0</v>
      </c>
      <c r="T12" s="266">
        <v>1</v>
      </c>
      <c r="U12" s="266">
        <v>1</v>
      </c>
      <c r="V12" s="266">
        <v>0</v>
      </c>
      <c r="W12" s="266">
        <v>0</v>
      </c>
      <c r="X12" s="266">
        <v>0</v>
      </c>
      <c r="Y12" s="266">
        <v>0</v>
      </c>
      <c r="Z12" s="266">
        <v>0</v>
      </c>
      <c r="AA12" s="266">
        <v>0</v>
      </c>
      <c r="AB12" s="266">
        <v>0</v>
      </c>
      <c r="AC12" s="266">
        <v>0</v>
      </c>
      <c r="AD12" s="266">
        <v>0</v>
      </c>
      <c r="AE12" s="266">
        <v>0</v>
      </c>
      <c r="AF12" s="45"/>
      <c r="AG12" s="266">
        <v>1</v>
      </c>
      <c r="AH12" s="266">
        <v>0</v>
      </c>
      <c r="AI12" s="44"/>
      <c r="AJ12" s="44"/>
      <c r="AK12" s="44"/>
    </row>
    <row r="13" spans="1:37" ht="31.5" thickBot="1">
      <c r="A13" s="40">
        <v>8</v>
      </c>
      <c r="B13" s="389"/>
      <c r="C13" s="391"/>
      <c r="D13" s="276" t="s">
        <v>500</v>
      </c>
      <c r="E13" s="276" t="s">
        <v>500</v>
      </c>
      <c r="F13" s="22" t="s">
        <v>500</v>
      </c>
      <c r="G13" s="42"/>
      <c r="H13" s="280" t="s">
        <v>547</v>
      </c>
      <c r="I13" s="281" t="s">
        <v>534</v>
      </c>
      <c r="J13" s="266" t="s">
        <v>548</v>
      </c>
      <c r="K13" s="282">
        <v>10</v>
      </c>
      <c r="L13" s="282">
        <v>0</v>
      </c>
      <c r="M13" s="266">
        <v>0</v>
      </c>
      <c r="N13" s="266">
        <v>1</v>
      </c>
      <c r="O13" s="266">
        <v>1</v>
      </c>
      <c r="P13" s="266">
        <v>0</v>
      </c>
      <c r="Q13" s="266">
        <v>0</v>
      </c>
      <c r="R13" s="45"/>
      <c r="S13" s="266">
        <v>0</v>
      </c>
      <c r="T13" s="266">
        <v>1</v>
      </c>
      <c r="U13" s="266">
        <v>1</v>
      </c>
      <c r="V13" s="266">
        <v>1</v>
      </c>
      <c r="W13" s="266">
        <v>0</v>
      </c>
      <c r="X13" s="266">
        <v>0</v>
      </c>
      <c r="Y13" s="266">
        <v>1</v>
      </c>
      <c r="Z13" s="266">
        <v>0</v>
      </c>
      <c r="AA13" s="266">
        <v>0</v>
      </c>
      <c r="AB13" s="266">
        <v>0</v>
      </c>
      <c r="AC13" s="266">
        <v>0</v>
      </c>
      <c r="AD13" s="266">
        <v>0</v>
      </c>
      <c r="AE13" s="266">
        <v>0</v>
      </c>
      <c r="AF13" s="45"/>
      <c r="AG13" s="266">
        <v>1</v>
      </c>
      <c r="AH13" s="266">
        <v>0</v>
      </c>
      <c r="AI13" s="44"/>
      <c r="AJ13" s="44"/>
      <c r="AK13" s="44"/>
    </row>
    <row r="14" spans="1:37" ht="16.5" thickBot="1">
      <c r="A14" s="40">
        <v>9</v>
      </c>
      <c r="B14" s="284" t="s">
        <v>549</v>
      </c>
      <c r="C14" s="276" t="s">
        <v>499</v>
      </c>
      <c r="D14" s="276"/>
      <c r="E14" s="276" t="s">
        <v>500</v>
      </c>
      <c r="F14" s="22" t="s">
        <v>500</v>
      </c>
      <c r="G14" s="42"/>
      <c r="H14" s="280" t="s">
        <v>550</v>
      </c>
      <c r="I14" s="281" t="s">
        <v>537</v>
      </c>
      <c r="J14" s="266" t="s">
        <v>551</v>
      </c>
      <c r="K14" s="282">
        <v>20</v>
      </c>
      <c r="L14" s="282">
        <v>0</v>
      </c>
      <c r="M14" s="266">
        <v>0</v>
      </c>
      <c r="N14" s="266">
        <v>0</v>
      </c>
      <c r="O14" s="266">
        <v>0</v>
      </c>
      <c r="P14" s="266">
        <v>0</v>
      </c>
      <c r="Q14" s="266">
        <v>0</v>
      </c>
      <c r="R14" s="45"/>
      <c r="S14" s="266">
        <v>0</v>
      </c>
      <c r="T14" s="266">
        <v>1</v>
      </c>
      <c r="U14" s="266">
        <v>1</v>
      </c>
      <c r="V14" s="266">
        <v>1</v>
      </c>
      <c r="W14" s="266">
        <v>0</v>
      </c>
      <c r="X14" s="266">
        <v>0</v>
      </c>
      <c r="Y14" s="266">
        <v>2</v>
      </c>
      <c r="Z14" s="266">
        <v>2</v>
      </c>
      <c r="AA14" s="266">
        <v>0</v>
      </c>
      <c r="AB14" s="266">
        <v>0</v>
      </c>
      <c r="AC14" s="262"/>
      <c r="AD14" s="266">
        <v>0</v>
      </c>
      <c r="AE14" s="266">
        <v>2</v>
      </c>
      <c r="AF14" s="45"/>
      <c r="AG14" s="266">
        <v>1</v>
      </c>
      <c r="AH14" s="266">
        <v>1</v>
      </c>
      <c r="AI14" s="44"/>
      <c r="AJ14" s="44"/>
      <c r="AK14" s="44"/>
    </row>
    <row r="15" spans="1:37" ht="16.5" thickBot="1">
      <c r="A15" s="40">
        <v>10</v>
      </c>
      <c r="B15" s="284" t="s">
        <v>491</v>
      </c>
      <c r="C15" s="276" t="s">
        <v>499</v>
      </c>
      <c r="D15" s="276"/>
      <c r="E15" s="276" t="s">
        <v>500</v>
      </c>
      <c r="F15" s="22" t="s">
        <v>500</v>
      </c>
      <c r="G15" s="42"/>
      <c r="H15" s="280" t="s">
        <v>552</v>
      </c>
      <c r="I15" s="281" t="s">
        <v>531</v>
      </c>
      <c r="J15" s="266" t="s">
        <v>553</v>
      </c>
      <c r="K15" s="282">
        <v>20</v>
      </c>
      <c r="L15" s="282">
        <v>0</v>
      </c>
      <c r="M15" s="266">
        <v>0</v>
      </c>
      <c r="N15" s="266">
        <v>1</v>
      </c>
      <c r="O15" s="266">
        <v>0</v>
      </c>
      <c r="P15" s="266">
        <v>0</v>
      </c>
      <c r="Q15" s="266">
        <v>0</v>
      </c>
      <c r="R15" s="45"/>
      <c r="S15" s="266">
        <v>0</v>
      </c>
      <c r="T15" s="266">
        <v>1</v>
      </c>
      <c r="U15" s="266">
        <v>1</v>
      </c>
      <c r="V15" s="266">
        <v>1</v>
      </c>
      <c r="W15" s="266">
        <v>0</v>
      </c>
      <c r="X15" s="266">
        <v>0</v>
      </c>
      <c r="Y15" s="266">
        <v>0</v>
      </c>
      <c r="Z15" s="266">
        <v>0</v>
      </c>
      <c r="AA15" s="266">
        <v>0</v>
      </c>
      <c r="AB15" s="266">
        <v>0</v>
      </c>
      <c r="AC15" s="266">
        <v>0</v>
      </c>
      <c r="AD15" s="266">
        <v>0</v>
      </c>
      <c r="AE15" s="266">
        <v>0</v>
      </c>
      <c r="AF15" s="45"/>
      <c r="AG15" s="266">
        <v>1</v>
      </c>
      <c r="AH15" s="266">
        <v>0</v>
      </c>
      <c r="AI15" s="44"/>
      <c r="AJ15" s="44"/>
      <c r="AK15" s="44"/>
    </row>
    <row r="16" spans="1:37" ht="31.5" thickBot="1">
      <c r="A16" s="40">
        <v>11</v>
      </c>
      <c r="B16" s="284" t="s">
        <v>492</v>
      </c>
      <c r="C16" s="276" t="s">
        <v>499</v>
      </c>
      <c r="D16" s="276"/>
      <c r="E16" s="276" t="s">
        <v>500</v>
      </c>
      <c r="F16" s="22" t="s">
        <v>500</v>
      </c>
      <c r="G16" s="42"/>
      <c r="H16" s="280" t="s">
        <v>517</v>
      </c>
      <c r="I16" s="281" t="s">
        <v>531</v>
      </c>
      <c r="J16" s="266" t="s">
        <v>554</v>
      </c>
      <c r="K16" s="282">
        <v>20</v>
      </c>
      <c r="L16" s="282">
        <v>0</v>
      </c>
      <c r="M16" s="266">
        <v>0</v>
      </c>
      <c r="N16" s="266">
        <v>0</v>
      </c>
      <c r="O16" s="266">
        <v>0</v>
      </c>
      <c r="P16" s="266">
        <v>0</v>
      </c>
      <c r="Q16" s="266">
        <v>0</v>
      </c>
      <c r="R16" s="45"/>
      <c r="S16" s="266">
        <v>0</v>
      </c>
      <c r="T16" s="266">
        <v>1</v>
      </c>
      <c r="U16" s="266">
        <v>1</v>
      </c>
      <c r="V16" s="266">
        <v>1</v>
      </c>
      <c r="W16" s="266">
        <v>0</v>
      </c>
      <c r="X16" s="266">
        <v>0</v>
      </c>
      <c r="Y16" s="266">
        <v>1</v>
      </c>
      <c r="Z16" s="266">
        <v>0</v>
      </c>
      <c r="AA16" s="266">
        <v>0</v>
      </c>
      <c r="AB16" s="266">
        <v>0</v>
      </c>
      <c r="AC16" s="266">
        <v>1</v>
      </c>
      <c r="AD16" s="266">
        <v>0</v>
      </c>
      <c r="AE16" s="266">
        <v>0</v>
      </c>
      <c r="AF16" s="45"/>
      <c r="AG16" s="266">
        <v>1</v>
      </c>
      <c r="AH16" s="266">
        <v>0</v>
      </c>
      <c r="AI16" s="44"/>
      <c r="AJ16" s="44"/>
      <c r="AK16" s="44"/>
    </row>
    <row r="17" spans="1:37" ht="16.5" thickBot="1">
      <c r="A17" s="40">
        <v>12</v>
      </c>
      <c r="B17" s="284" t="s">
        <v>555</v>
      </c>
      <c r="C17" s="276" t="s">
        <v>499</v>
      </c>
      <c r="D17" s="276"/>
      <c r="E17" s="276" t="s">
        <v>500</v>
      </c>
      <c r="F17" s="22" t="s">
        <v>500</v>
      </c>
      <c r="G17" s="42"/>
      <c r="H17" s="280" t="s">
        <v>556</v>
      </c>
      <c r="I17" s="281" t="s">
        <v>531</v>
      </c>
      <c r="J17" s="266" t="s">
        <v>557</v>
      </c>
      <c r="K17" s="282">
        <v>20</v>
      </c>
      <c r="L17" s="282">
        <v>0</v>
      </c>
      <c r="M17" s="266">
        <v>0</v>
      </c>
      <c r="N17" s="266">
        <v>0</v>
      </c>
      <c r="O17" s="266">
        <v>0</v>
      </c>
      <c r="P17" s="266">
        <v>0</v>
      </c>
      <c r="Q17" s="266">
        <v>0</v>
      </c>
      <c r="R17" s="45"/>
      <c r="S17" s="266">
        <v>0</v>
      </c>
      <c r="T17" s="266">
        <v>1</v>
      </c>
      <c r="U17" s="262"/>
      <c r="V17" s="262"/>
      <c r="W17" s="266">
        <v>0</v>
      </c>
      <c r="X17" s="266">
        <v>0</v>
      </c>
      <c r="Y17" s="266">
        <v>0</v>
      </c>
      <c r="Z17" s="266">
        <v>0</v>
      </c>
      <c r="AA17" s="266">
        <v>0</v>
      </c>
      <c r="AB17" s="266">
        <v>0</v>
      </c>
      <c r="AC17" s="266">
        <v>0</v>
      </c>
      <c r="AD17" s="266">
        <v>0</v>
      </c>
      <c r="AE17" s="266">
        <v>0</v>
      </c>
      <c r="AF17" s="45"/>
      <c r="AG17" s="266">
        <v>0</v>
      </c>
      <c r="AH17" s="266">
        <v>0</v>
      </c>
      <c r="AI17" s="44"/>
      <c r="AJ17" s="44"/>
      <c r="AK17" s="44"/>
    </row>
    <row r="18" spans="1:37" ht="16.5" thickBot="1">
      <c r="A18" s="40">
        <v>13</v>
      </c>
      <c r="B18" s="284" t="s">
        <v>494</v>
      </c>
      <c r="C18" s="276" t="s">
        <v>499</v>
      </c>
      <c r="D18" s="276"/>
      <c r="E18" s="276" t="s">
        <v>500</v>
      </c>
      <c r="F18" s="22" t="s">
        <v>500</v>
      </c>
      <c r="G18" s="42"/>
      <c r="H18" s="280" t="s">
        <v>558</v>
      </c>
      <c r="I18" s="281" t="s">
        <v>531</v>
      </c>
      <c r="J18" s="266" t="s">
        <v>559</v>
      </c>
      <c r="K18" s="282">
        <v>20</v>
      </c>
      <c r="L18" s="283"/>
      <c r="M18" s="262"/>
      <c r="N18" s="266">
        <v>0</v>
      </c>
      <c r="O18" s="266">
        <v>0</v>
      </c>
      <c r="P18" s="266">
        <v>0</v>
      </c>
      <c r="Q18" s="266">
        <v>0</v>
      </c>
      <c r="R18" s="45"/>
      <c r="S18" s="262"/>
      <c r="T18" s="266">
        <v>1</v>
      </c>
      <c r="U18" s="266">
        <v>1</v>
      </c>
      <c r="V18" s="266">
        <v>1</v>
      </c>
      <c r="W18" s="262"/>
      <c r="X18" s="262"/>
      <c r="Y18" s="266">
        <v>0</v>
      </c>
      <c r="Z18" s="266">
        <v>0</v>
      </c>
      <c r="AA18" s="266">
        <v>0</v>
      </c>
      <c r="AB18" s="266">
        <v>0</v>
      </c>
      <c r="AC18" s="266">
        <v>0</v>
      </c>
      <c r="AD18" s="266">
        <v>0</v>
      </c>
      <c r="AE18" s="266">
        <v>0</v>
      </c>
      <c r="AF18" s="45"/>
      <c r="AG18" s="266">
        <v>1</v>
      </c>
      <c r="AH18" s="266">
        <v>0</v>
      </c>
      <c r="AI18" s="44"/>
      <c r="AJ18" s="44"/>
      <c r="AK18" s="44"/>
    </row>
    <row r="19" spans="1:37" ht="16.5" thickBot="1">
      <c r="A19" s="40">
        <v>14</v>
      </c>
      <c r="B19" s="284" t="s">
        <v>560</v>
      </c>
      <c r="C19" s="276" t="s">
        <v>499</v>
      </c>
      <c r="D19" s="276"/>
      <c r="E19" s="276" t="s">
        <v>500</v>
      </c>
      <c r="F19" s="22" t="s">
        <v>500</v>
      </c>
      <c r="G19" s="42"/>
      <c r="H19" s="287" t="s">
        <v>522</v>
      </c>
      <c r="I19" s="288" t="s">
        <v>531</v>
      </c>
      <c r="J19" s="289" t="s">
        <v>561</v>
      </c>
      <c r="K19" s="289">
        <v>20</v>
      </c>
      <c r="L19" s="289">
        <v>0</v>
      </c>
      <c r="M19" s="289">
        <v>0</v>
      </c>
      <c r="N19" s="289">
        <v>0</v>
      </c>
      <c r="O19" s="289">
        <v>0</v>
      </c>
      <c r="P19" s="289">
        <v>1</v>
      </c>
      <c r="Q19" s="289">
        <v>0</v>
      </c>
      <c r="R19" s="290"/>
      <c r="S19" s="289">
        <v>0</v>
      </c>
      <c r="T19" s="289">
        <v>2</v>
      </c>
      <c r="U19" s="289">
        <v>2</v>
      </c>
      <c r="V19" s="289">
        <v>1</v>
      </c>
      <c r="W19" s="289">
        <v>0</v>
      </c>
      <c r="X19" s="289">
        <v>0</v>
      </c>
      <c r="Y19" s="289">
        <v>3</v>
      </c>
      <c r="Z19" s="289">
        <v>0</v>
      </c>
      <c r="AA19" s="289">
        <v>0</v>
      </c>
      <c r="AB19" s="289">
        <v>0</v>
      </c>
      <c r="AC19" s="289">
        <v>0</v>
      </c>
      <c r="AD19" s="289">
        <v>0</v>
      </c>
      <c r="AE19" s="289">
        <v>0</v>
      </c>
      <c r="AF19" s="290"/>
      <c r="AG19" s="289">
        <v>1</v>
      </c>
      <c r="AH19" s="289">
        <v>0</v>
      </c>
      <c r="AI19" s="44"/>
      <c r="AJ19" s="44"/>
      <c r="AK19" s="44"/>
    </row>
    <row r="20" spans="1:37" ht="16.5" thickBot="1">
      <c r="A20" s="40">
        <v>15</v>
      </c>
      <c r="B20" s="284" t="s">
        <v>496</v>
      </c>
      <c r="C20" s="276" t="s">
        <v>499</v>
      </c>
      <c r="D20" s="276"/>
      <c r="E20" s="276" t="s">
        <v>500</v>
      </c>
      <c r="F20" s="22" t="s">
        <v>500</v>
      </c>
      <c r="G20" s="42"/>
      <c r="H20" s="280" t="s">
        <v>562</v>
      </c>
      <c r="I20" s="281" t="s">
        <v>531</v>
      </c>
      <c r="J20" s="266" t="s">
        <v>563</v>
      </c>
      <c r="K20" s="282">
        <v>20</v>
      </c>
      <c r="L20" s="282">
        <v>0</v>
      </c>
      <c r="M20" s="266">
        <v>0</v>
      </c>
      <c r="N20" s="266">
        <v>1</v>
      </c>
      <c r="O20" s="266">
        <v>0</v>
      </c>
      <c r="P20" s="266">
        <v>0</v>
      </c>
      <c r="Q20" s="266">
        <v>0</v>
      </c>
      <c r="R20" s="45"/>
      <c r="S20" s="266">
        <v>0</v>
      </c>
      <c r="T20" s="266">
        <v>1</v>
      </c>
      <c r="U20" s="266">
        <v>1</v>
      </c>
      <c r="V20" s="266">
        <v>1</v>
      </c>
      <c r="W20" s="266">
        <v>0</v>
      </c>
      <c r="X20" s="266">
        <v>0</v>
      </c>
      <c r="Y20" s="266">
        <v>0</v>
      </c>
      <c r="Z20" s="266">
        <v>0</v>
      </c>
      <c r="AA20" s="266">
        <v>0</v>
      </c>
      <c r="AB20" s="266">
        <v>0</v>
      </c>
      <c r="AC20" s="266">
        <v>0</v>
      </c>
      <c r="AD20" s="266">
        <v>0</v>
      </c>
      <c r="AE20" s="266">
        <v>0</v>
      </c>
      <c r="AF20" s="45"/>
      <c r="AG20" s="266">
        <v>1</v>
      </c>
      <c r="AH20" s="266">
        <v>0</v>
      </c>
      <c r="AI20" s="44"/>
      <c r="AJ20" s="44"/>
      <c r="AK20" s="44"/>
    </row>
    <row r="21" spans="1:37" ht="16.5" thickBot="1">
      <c r="A21" s="40">
        <v>16</v>
      </c>
      <c r="B21" s="284" t="s">
        <v>564</v>
      </c>
      <c r="C21" s="276" t="s">
        <v>499</v>
      </c>
      <c r="D21" s="276"/>
      <c r="E21" s="276" t="s">
        <v>500</v>
      </c>
      <c r="F21" s="22" t="s">
        <v>500</v>
      </c>
      <c r="G21" s="42"/>
      <c r="H21" s="280" t="s">
        <v>565</v>
      </c>
      <c r="I21" s="281" t="s">
        <v>531</v>
      </c>
      <c r="J21" s="266" t="s">
        <v>566</v>
      </c>
      <c r="K21" s="282">
        <v>20</v>
      </c>
      <c r="L21" s="282">
        <v>0</v>
      </c>
      <c r="M21" s="266">
        <v>0</v>
      </c>
      <c r="N21" s="266">
        <v>1</v>
      </c>
      <c r="O21" s="266">
        <v>0</v>
      </c>
      <c r="P21" s="266">
        <v>1</v>
      </c>
      <c r="Q21" s="266">
        <v>0</v>
      </c>
      <c r="R21" s="45"/>
      <c r="S21" s="266">
        <v>0</v>
      </c>
      <c r="T21" s="266">
        <v>2</v>
      </c>
      <c r="U21" s="266">
        <v>2</v>
      </c>
      <c r="V21" s="266">
        <v>2</v>
      </c>
      <c r="W21" s="266">
        <v>0</v>
      </c>
      <c r="X21" s="266">
        <v>0</v>
      </c>
      <c r="Y21" s="266">
        <v>0</v>
      </c>
      <c r="Z21" s="266">
        <v>0</v>
      </c>
      <c r="AA21" s="266">
        <v>0</v>
      </c>
      <c r="AB21" s="266">
        <v>0</v>
      </c>
      <c r="AC21" s="266">
        <v>0</v>
      </c>
      <c r="AD21" s="266">
        <v>0</v>
      </c>
      <c r="AE21" s="266">
        <v>0</v>
      </c>
      <c r="AF21" s="45"/>
      <c r="AG21" s="266">
        <v>2</v>
      </c>
      <c r="AH21" s="266">
        <v>1</v>
      </c>
      <c r="AI21" s="44"/>
      <c r="AJ21" s="44"/>
      <c r="AK21" s="44"/>
    </row>
    <row r="22" spans="1:37" ht="16.5" thickBot="1">
      <c r="A22" s="40">
        <v>17</v>
      </c>
      <c r="B22" s="284" t="s">
        <v>498</v>
      </c>
      <c r="C22" s="276" t="s">
        <v>500</v>
      </c>
      <c r="D22" s="276"/>
      <c r="E22" s="276" t="s">
        <v>500</v>
      </c>
      <c r="F22" s="22" t="s">
        <v>500</v>
      </c>
      <c r="G22" s="42"/>
      <c r="H22" s="280" t="s">
        <v>567</v>
      </c>
      <c r="I22" s="281" t="s">
        <v>531</v>
      </c>
      <c r="J22" s="266" t="s">
        <v>568</v>
      </c>
      <c r="K22" s="282">
        <v>20</v>
      </c>
      <c r="L22" s="282">
        <v>0</v>
      </c>
      <c r="M22" s="266">
        <v>0</v>
      </c>
      <c r="N22" s="266">
        <v>0</v>
      </c>
      <c r="O22" s="266">
        <v>0</v>
      </c>
      <c r="P22" s="266">
        <v>0</v>
      </c>
      <c r="Q22" s="266">
        <v>0</v>
      </c>
      <c r="R22" s="45"/>
      <c r="S22" s="266">
        <v>0</v>
      </c>
      <c r="T22" s="266">
        <v>1</v>
      </c>
      <c r="U22" s="266">
        <v>1</v>
      </c>
      <c r="V22" s="266">
        <v>1</v>
      </c>
      <c r="W22" s="266">
        <v>0</v>
      </c>
      <c r="X22" s="266">
        <v>0</v>
      </c>
      <c r="Y22" s="266">
        <v>0</v>
      </c>
      <c r="Z22" s="266">
        <v>0</v>
      </c>
      <c r="AA22" s="266">
        <v>0</v>
      </c>
      <c r="AB22" s="266">
        <v>0</v>
      </c>
      <c r="AC22" s="266">
        <v>0</v>
      </c>
      <c r="AD22" s="266">
        <v>0</v>
      </c>
      <c r="AE22" s="266">
        <v>0</v>
      </c>
      <c r="AF22" s="45"/>
      <c r="AG22" s="266">
        <v>1</v>
      </c>
      <c r="AH22" s="266">
        <v>0</v>
      </c>
      <c r="AI22" s="44"/>
      <c r="AJ22" s="44"/>
      <c r="AK22" s="44"/>
    </row>
    <row r="23" spans="1:37" ht="16.5" thickBot="1">
      <c r="A23" s="40">
        <v>18</v>
      </c>
      <c r="B23" s="284" t="s">
        <v>489</v>
      </c>
      <c r="C23" s="276" t="s">
        <v>499</v>
      </c>
      <c r="D23" s="276" t="s">
        <v>500</v>
      </c>
      <c r="E23" s="276" t="s">
        <v>500</v>
      </c>
      <c r="F23" s="22" t="s">
        <v>500</v>
      </c>
      <c r="G23" s="42"/>
      <c r="H23" s="280" t="s">
        <v>569</v>
      </c>
      <c r="I23" s="281" t="s">
        <v>570</v>
      </c>
      <c r="J23" s="266" t="s">
        <v>571</v>
      </c>
      <c r="K23" s="282">
        <v>10</v>
      </c>
      <c r="L23" s="282">
        <v>0</v>
      </c>
      <c r="M23" s="266">
        <v>0</v>
      </c>
      <c r="N23" s="266">
        <v>0</v>
      </c>
      <c r="O23" s="266">
        <v>0</v>
      </c>
      <c r="P23" s="266">
        <v>0</v>
      </c>
      <c r="Q23" s="266">
        <v>0</v>
      </c>
      <c r="R23" s="45"/>
      <c r="S23" s="266">
        <v>0</v>
      </c>
      <c r="T23" s="266">
        <v>0</v>
      </c>
      <c r="U23" s="266">
        <v>0</v>
      </c>
      <c r="V23" s="266">
        <v>0</v>
      </c>
      <c r="W23" s="266">
        <v>0</v>
      </c>
      <c r="X23" s="266">
        <v>0</v>
      </c>
      <c r="Y23" s="266">
        <v>1</v>
      </c>
      <c r="Z23" s="266">
        <v>0</v>
      </c>
      <c r="AA23" s="266">
        <v>0</v>
      </c>
      <c r="AB23" s="266">
        <v>0</v>
      </c>
      <c r="AC23" s="266">
        <v>1</v>
      </c>
      <c r="AD23" s="266">
        <v>0</v>
      </c>
      <c r="AE23" s="266">
        <v>1</v>
      </c>
      <c r="AF23" s="45"/>
      <c r="AG23" s="266">
        <v>1</v>
      </c>
      <c r="AH23" s="266">
        <v>0</v>
      </c>
      <c r="AI23" s="44"/>
      <c r="AJ23" s="44"/>
      <c r="AK23" s="44"/>
    </row>
    <row r="24" spans="1:37" ht="15" customHeight="1" thickBot="1">
      <c r="A24" s="36" t="s">
        <v>65</v>
      </c>
      <c r="B24" s="37"/>
      <c r="C24" s="37"/>
      <c r="D24" s="37"/>
      <c r="E24" s="37"/>
      <c r="F24" s="37"/>
      <c r="G24" s="37"/>
      <c r="H24" s="37"/>
      <c r="I24" s="37"/>
      <c r="J24" s="37"/>
      <c r="K24" s="37"/>
      <c r="L24" s="37"/>
      <c r="M24" s="38"/>
      <c r="N24" s="186"/>
      <c r="O24" s="39"/>
      <c r="P24" s="39"/>
      <c r="Q24" s="39"/>
      <c r="R24" s="39"/>
      <c r="S24" s="39"/>
      <c r="T24" s="39"/>
      <c r="U24" s="39"/>
      <c r="V24" s="39"/>
      <c r="W24" s="39"/>
      <c r="X24" s="39"/>
      <c r="Y24" s="39"/>
      <c r="Z24" s="39"/>
      <c r="AA24" s="39"/>
      <c r="AB24" s="39"/>
      <c r="AC24" s="39"/>
      <c r="AD24" s="39"/>
      <c r="AE24" s="39"/>
      <c r="AF24" s="39"/>
      <c r="AG24" s="39"/>
      <c r="AH24" s="39"/>
      <c r="AI24" s="44"/>
      <c r="AJ24" s="44"/>
      <c r="AK24" s="44"/>
    </row>
    <row r="25" spans="1:37" ht="31.5" thickBot="1">
      <c r="A25" s="285">
        <v>1</v>
      </c>
      <c r="B25" s="291" t="s">
        <v>488</v>
      </c>
      <c r="C25" s="292" t="s">
        <v>500</v>
      </c>
      <c r="D25" t="s">
        <v>500</v>
      </c>
      <c r="E25" s="292" t="s">
        <v>500</v>
      </c>
      <c r="F25" s="293" t="s">
        <v>500</v>
      </c>
      <c r="H25" s="294" t="s">
        <v>575</v>
      </c>
      <c r="I25" s="286" t="s">
        <v>534</v>
      </c>
      <c r="J25" s="17"/>
      <c r="K25" s="46">
        <v>10</v>
      </c>
      <c r="L25" s="46">
        <v>0</v>
      </c>
      <c r="M25" s="20">
        <v>0</v>
      </c>
      <c r="N25" s="20">
        <v>0</v>
      </c>
      <c r="O25" s="44">
        <v>0</v>
      </c>
      <c r="P25" s="44">
        <v>0</v>
      </c>
      <c r="Q25" s="44">
        <v>0</v>
      </c>
      <c r="R25" s="45" t="e">
        <f>Q25/P25</f>
        <v>#DIV/0!</v>
      </c>
      <c r="S25" s="266">
        <v>0</v>
      </c>
      <c r="T25" s="266">
        <v>0</v>
      </c>
      <c r="U25" s="266">
        <v>0</v>
      </c>
      <c r="V25" s="266">
        <v>0</v>
      </c>
      <c r="W25" s="266">
        <v>0</v>
      </c>
      <c r="X25" s="266">
        <v>0</v>
      </c>
      <c r="Y25" s="266">
        <v>0</v>
      </c>
      <c r="Z25" s="266">
        <v>0</v>
      </c>
      <c r="AA25" s="266">
        <v>0</v>
      </c>
      <c r="AB25" s="266">
        <v>0</v>
      </c>
      <c r="AC25" s="266">
        <v>0</v>
      </c>
      <c r="AD25" s="266">
        <v>0</v>
      </c>
      <c r="AE25" s="266">
        <v>0</v>
      </c>
      <c r="AF25" s="45" t="e">
        <f>AE25/AC25</f>
        <v>#DIV/0!</v>
      </c>
      <c r="AG25" s="44">
        <v>0</v>
      </c>
      <c r="AH25" s="44">
        <v>0</v>
      </c>
      <c r="AI25" s="44"/>
      <c r="AJ25" s="44"/>
      <c r="AK25" s="44"/>
    </row>
    <row r="26" spans="1:37" ht="30.75" thickBot="1">
      <c r="A26" s="285">
        <v>2</v>
      </c>
      <c r="B26" s="284" t="s">
        <v>489</v>
      </c>
      <c r="C26" s="276" t="s">
        <v>499</v>
      </c>
      <c r="D26" s="276" t="s">
        <v>500</v>
      </c>
      <c r="E26" s="276" t="s">
        <v>500</v>
      </c>
      <c r="F26" s="276" t="s">
        <v>500</v>
      </c>
      <c r="G26" s="27"/>
      <c r="H26" s="286" t="s">
        <v>576</v>
      </c>
      <c r="I26" s="286" t="s">
        <v>534</v>
      </c>
      <c r="J26" s="17"/>
      <c r="K26" s="47">
        <v>10</v>
      </c>
      <c r="L26" s="46">
        <v>0</v>
      </c>
      <c r="M26" s="20">
        <v>0</v>
      </c>
      <c r="N26" s="20">
        <v>0</v>
      </c>
      <c r="O26" s="44">
        <v>0</v>
      </c>
      <c r="P26" s="44">
        <v>0</v>
      </c>
      <c r="Q26" s="44">
        <v>0</v>
      </c>
      <c r="R26" s="45" t="e">
        <f>Q26/P26</f>
        <v>#DIV/0!</v>
      </c>
      <c r="S26" s="266">
        <v>0</v>
      </c>
      <c r="T26" s="266">
        <v>0</v>
      </c>
      <c r="U26" s="266">
        <v>0</v>
      </c>
      <c r="V26" s="266">
        <v>0</v>
      </c>
      <c r="W26" s="266">
        <v>0</v>
      </c>
      <c r="X26" s="266">
        <v>0</v>
      </c>
      <c r="Y26" s="266">
        <v>0</v>
      </c>
      <c r="Z26" s="266">
        <v>0</v>
      </c>
      <c r="AA26" s="266">
        <v>0</v>
      </c>
      <c r="AB26" s="266">
        <v>0</v>
      </c>
      <c r="AC26" s="266">
        <v>0</v>
      </c>
      <c r="AD26" s="266">
        <v>0</v>
      </c>
      <c r="AE26" s="266">
        <v>0</v>
      </c>
      <c r="AF26" s="45" t="e">
        <f>AE26/AC26</f>
        <v>#DIV/0!</v>
      </c>
      <c r="AG26" s="44">
        <v>0</v>
      </c>
      <c r="AH26" s="44">
        <v>0</v>
      </c>
      <c r="AI26" s="44"/>
      <c r="AJ26" s="44"/>
      <c r="AK26" s="44"/>
    </row>
    <row r="27" spans="1:37" ht="45">
      <c r="A27" s="40">
        <v>3</v>
      </c>
      <c r="B27" s="284" t="s">
        <v>549</v>
      </c>
      <c r="C27" s="276" t="s">
        <v>499</v>
      </c>
      <c r="D27" s="276" t="s">
        <v>500</v>
      </c>
      <c r="E27" s="276" t="s">
        <v>500</v>
      </c>
      <c r="F27" s="276" t="s">
        <v>500</v>
      </c>
      <c r="G27" s="27"/>
      <c r="H27" s="286" t="s">
        <v>577</v>
      </c>
      <c r="I27" s="295" t="s">
        <v>534</v>
      </c>
      <c r="J27" s="17"/>
      <c r="K27" s="47">
        <v>10</v>
      </c>
      <c r="L27" s="47"/>
      <c r="M27" s="20"/>
      <c r="N27" s="20"/>
      <c r="O27" s="44"/>
      <c r="P27" s="44"/>
      <c r="Q27" s="44"/>
      <c r="R27" s="45" t="e">
        <f>Q27/P27</f>
        <v>#DIV/0!</v>
      </c>
      <c r="S27" s="44"/>
      <c r="T27" s="44"/>
      <c r="U27" s="44"/>
      <c r="V27" s="44"/>
      <c r="W27" s="44"/>
      <c r="X27" s="44"/>
      <c r="Y27" s="44"/>
      <c r="Z27" s="44"/>
      <c r="AA27" s="44"/>
      <c r="AB27" s="44"/>
      <c r="AC27" s="44"/>
      <c r="AD27" s="44"/>
      <c r="AE27" s="44"/>
      <c r="AF27" s="45" t="e">
        <f>AE27/AC27</f>
        <v>#DIV/0!</v>
      </c>
      <c r="AG27" s="44"/>
      <c r="AH27" s="44"/>
      <c r="AI27" s="44"/>
      <c r="AJ27" s="44"/>
      <c r="AK27" s="44"/>
    </row>
    <row r="28" spans="1:37">
      <c r="A28" s="377" t="s">
        <v>66</v>
      </c>
      <c r="B28" s="377"/>
      <c r="C28" s="377"/>
      <c r="D28" s="377"/>
      <c r="E28" s="377"/>
      <c r="F28" s="377"/>
      <c r="G28" s="377"/>
      <c r="H28" s="377"/>
      <c r="I28" s="377"/>
      <c r="J28" s="377"/>
      <c r="K28" s="377"/>
      <c r="L28" s="377"/>
      <c r="M28" s="377"/>
      <c r="N28" s="186"/>
      <c r="O28" s="39"/>
      <c r="P28" s="39"/>
      <c r="Q28" s="39"/>
      <c r="R28" s="39"/>
      <c r="S28" s="39"/>
      <c r="T28" s="39"/>
      <c r="U28" s="39"/>
      <c r="V28" s="39"/>
      <c r="W28" s="39"/>
      <c r="X28" s="39"/>
      <c r="Y28" s="39"/>
      <c r="Z28" s="39"/>
      <c r="AA28" s="39"/>
      <c r="AB28" s="39"/>
      <c r="AC28" s="39"/>
      <c r="AD28" s="39"/>
      <c r="AE28" s="39"/>
      <c r="AF28" s="39"/>
      <c r="AG28" s="39"/>
      <c r="AH28" s="39"/>
      <c r="AI28" s="44"/>
      <c r="AJ28" s="44"/>
      <c r="AK28" s="44"/>
    </row>
    <row r="29" spans="1:37">
      <c r="A29" s="40">
        <v>1</v>
      </c>
      <c r="B29" s="304" t="s">
        <v>486</v>
      </c>
      <c r="C29" s="48"/>
      <c r="D29" s="48"/>
      <c r="E29" s="48"/>
      <c r="F29" s="48"/>
      <c r="G29" s="48"/>
      <c r="H29" s="304" t="s">
        <v>584</v>
      </c>
      <c r="I29" s="304" t="s">
        <v>615</v>
      </c>
      <c r="J29" s="49"/>
      <c r="K29" s="47">
        <v>10</v>
      </c>
      <c r="L29" s="50"/>
      <c r="M29" s="50"/>
      <c r="N29" s="50"/>
      <c r="O29" s="44"/>
      <c r="P29" s="44"/>
      <c r="Q29" s="44"/>
      <c r="R29" s="45" t="e">
        <f>Q29/P29</f>
        <v>#DIV/0!</v>
      </c>
      <c r="S29" s="44"/>
      <c r="T29" s="44"/>
      <c r="U29" s="44"/>
      <c r="V29" s="44"/>
      <c r="W29" s="44"/>
      <c r="X29" s="44"/>
      <c r="Y29" s="44"/>
      <c r="Z29" s="44"/>
      <c r="AA29" s="44"/>
      <c r="AB29" s="44"/>
      <c r="AC29" s="44"/>
      <c r="AD29" s="44"/>
      <c r="AE29" s="44"/>
      <c r="AF29" s="44"/>
      <c r="AG29" s="44"/>
      <c r="AH29" s="44"/>
      <c r="AI29" s="44"/>
      <c r="AJ29" s="44"/>
      <c r="AK29" s="44"/>
    </row>
    <row r="30" spans="1:37">
      <c r="A30" s="40">
        <v>2</v>
      </c>
      <c r="B30" s="304" t="s">
        <v>486</v>
      </c>
      <c r="C30" s="48"/>
      <c r="D30" s="48"/>
      <c r="E30" s="48"/>
      <c r="F30" s="48"/>
      <c r="G30" s="48"/>
      <c r="H30" s="305" t="s">
        <v>617</v>
      </c>
      <c r="I30" s="304" t="s">
        <v>616</v>
      </c>
      <c r="J30" s="49"/>
      <c r="K30" s="47">
        <v>10</v>
      </c>
      <c r="L30" s="50"/>
      <c r="M30" s="50"/>
      <c r="N30" s="50"/>
      <c r="O30" s="44"/>
      <c r="P30" s="44"/>
      <c r="Q30" s="44"/>
      <c r="R30" s="45"/>
      <c r="S30" s="44"/>
      <c r="T30" s="44"/>
      <c r="U30" s="44"/>
      <c r="V30" s="44"/>
      <c r="W30" s="44"/>
      <c r="X30" s="44"/>
      <c r="Y30" s="44"/>
      <c r="Z30" s="44"/>
      <c r="AA30" s="44"/>
      <c r="AB30" s="44"/>
      <c r="AC30" s="44"/>
      <c r="AD30" s="44"/>
      <c r="AE30" s="44"/>
      <c r="AF30" s="44"/>
      <c r="AG30" s="44"/>
      <c r="AH30" s="44"/>
      <c r="AI30" s="44"/>
      <c r="AJ30" s="44"/>
      <c r="AK30" s="44"/>
    </row>
    <row r="31" spans="1:37" ht="15.75">
      <c r="A31" s="40">
        <v>3</v>
      </c>
      <c r="B31" s="304" t="s">
        <v>486</v>
      </c>
      <c r="C31" s="48"/>
      <c r="D31" s="48"/>
      <c r="E31" s="48"/>
      <c r="F31" s="48"/>
      <c r="G31" s="48"/>
      <c r="H31" s="306" t="s">
        <v>620</v>
      </c>
      <c r="I31" s="304" t="s">
        <v>615</v>
      </c>
      <c r="J31" s="49"/>
      <c r="K31" s="47">
        <v>10</v>
      </c>
      <c r="L31" s="50"/>
      <c r="M31" s="50"/>
      <c r="N31" s="50"/>
      <c r="O31" s="44"/>
      <c r="P31" s="44"/>
      <c r="Q31" s="44"/>
      <c r="R31" s="45"/>
      <c r="S31" s="44"/>
      <c r="T31" s="44"/>
      <c r="U31" s="44"/>
      <c r="V31" s="44"/>
      <c r="W31" s="44"/>
      <c r="X31" s="44"/>
      <c r="Y31" s="44"/>
      <c r="Z31" s="44"/>
      <c r="AA31" s="44"/>
      <c r="AB31" s="44"/>
      <c r="AC31" s="44"/>
      <c r="AD31" s="44"/>
      <c r="AE31" s="44"/>
      <c r="AF31" s="44"/>
      <c r="AG31" s="44"/>
      <c r="AH31" s="44"/>
      <c r="AI31" s="44"/>
      <c r="AJ31" s="44"/>
      <c r="AK31" s="44"/>
    </row>
    <row r="32" spans="1:37">
      <c r="A32" s="40">
        <v>4</v>
      </c>
      <c r="B32" s="304" t="s">
        <v>486</v>
      </c>
      <c r="C32" s="48"/>
      <c r="D32" s="48"/>
      <c r="E32" s="48"/>
      <c r="F32" s="48"/>
      <c r="G32" s="48"/>
      <c r="H32" s="305" t="s">
        <v>618</v>
      </c>
      <c r="I32" s="304" t="s">
        <v>615</v>
      </c>
      <c r="J32" s="49"/>
      <c r="K32" s="47">
        <v>10</v>
      </c>
      <c r="L32" s="50"/>
      <c r="M32" s="50"/>
      <c r="N32" s="50"/>
      <c r="O32" s="44"/>
      <c r="P32" s="44"/>
      <c r="Q32" s="44"/>
      <c r="R32" s="45"/>
      <c r="S32" s="44"/>
      <c r="T32" s="44"/>
      <c r="U32" s="44"/>
      <c r="V32" s="44"/>
      <c r="W32" s="44"/>
      <c r="X32" s="44"/>
      <c r="Y32" s="44"/>
      <c r="Z32" s="44"/>
      <c r="AA32" s="44"/>
      <c r="AB32" s="44"/>
      <c r="AC32" s="44"/>
      <c r="AD32" s="44"/>
      <c r="AE32" s="44"/>
      <c r="AF32" s="44"/>
      <c r="AG32" s="44"/>
      <c r="AH32" s="44"/>
      <c r="AI32" s="44"/>
      <c r="AJ32" s="44"/>
      <c r="AK32" s="44"/>
    </row>
    <row r="33" spans="1:37" ht="15.75">
      <c r="A33" s="40">
        <v>5</v>
      </c>
      <c r="B33" s="304" t="s">
        <v>486</v>
      </c>
      <c r="C33" s="48"/>
      <c r="D33" s="48"/>
      <c r="E33" s="48"/>
      <c r="F33" s="48"/>
      <c r="G33" s="48"/>
      <c r="H33" s="307" t="s">
        <v>619</v>
      </c>
      <c r="I33" s="304" t="s">
        <v>639</v>
      </c>
      <c r="J33" s="49"/>
      <c r="K33" s="47">
        <v>10</v>
      </c>
      <c r="L33" s="50"/>
      <c r="M33" s="50"/>
      <c r="N33" s="50"/>
      <c r="O33" s="44"/>
      <c r="P33" s="44"/>
      <c r="Q33" s="44"/>
      <c r="R33" s="45"/>
      <c r="S33" s="44"/>
      <c r="T33" s="44"/>
      <c r="U33" s="44"/>
      <c r="V33" s="44"/>
      <c r="W33" s="44"/>
      <c r="X33" s="44"/>
      <c r="Y33" s="44"/>
      <c r="Z33" s="44"/>
      <c r="AA33" s="44"/>
      <c r="AB33" s="44"/>
      <c r="AC33" s="44"/>
      <c r="AD33" s="44"/>
      <c r="AE33" s="44"/>
      <c r="AF33" s="44"/>
      <c r="AG33" s="44"/>
      <c r="AH33" s="44"/>
      <c r="AI33" s="44"/>
      <c r="AJ33" s="44"/>
      <c r="AK33" s="44"/>
    </row>
    <row r="34" spans="1:37" ht="15.75">
      <c r="A34" s="40">
        <v>6</v>
      </c>
      <c r="B34" s="304" t="s">
        <v>486</v>
      </c>
      <c r="C34" s="48"/>
      <c r="D34" s="48"/>
      <c r="E34" s="48"/>
      <c r="F34" s="48"/>
      <c r="G34" s="48"/>
      <c r="H34" s="307" t="s">
        <v>620</v>
      </c>
      <c r="I34" s="304" t="s">
        <v>639</v>
      </c>
      <c r="J34" s="49"/>
      <c r="K34" s="47">
        <v>10</v>
      </c>
      <c r="L34" s="50"/>
      <c r="M34" s="50"/>
      <c r="N34" s="50"/>
      <c r="O34" s="44"/>
      <c r="P34" s="44"/>
      <c r="Q34" s="44"/>
      <c r="R34" s="45"/>
      <c r="S34" s="44"/>
      <c r="T34" s="44"/>
      <c r="U34" s="44"/>
      <c r="V34" s="44"/>
      <c r="W34" s="44"/>
      <c r="X34" s="44"/>
      <c r="Y34" s="44"/>
      <c r="Z34" s="44"/>
      <c r="AA34" s="44"/>
      <c r="AB34" s="44"/>
      <c r="AC34" s="44"/>
      <c r="AD34" s="44"/>
      <c r="AE34" s="44"/>
      <c r="AF34" s="44"/>
      <c r="AG34" s="44"/>
      <c r="AH34" s="44"/>
      <c r="AI34" s="44"/>
      <c r="AJ34" s="44"/>
      <c r="AK34" s="44"/>
    </row>
    <row r="35" spans="1:37" ht="15.75">
      <c r="A35" s="40">
        <v>7</v>
      </c>
      <c r="B35" s="304" t="s">
        <v>510</v>
      </c>
      <c r="C35" s="48"/>
      <c r="D35" s="48"/>
      <c r="E35" s="48"/>
      <c r="F35" s="48"/>
      <c r="G35" s="48"/>
      <c r="H35" s="306" t="s">
        <v>621</v>
      </c>
      <c r="I35" s="304" t="s">
        <v>639</v>
      </c>
      <c r="J35" s="49"/>
      <c r="K35" s="47">
        <v>10</v>
      </c>
      <c r="L35" s="50"/>
      <c r="M35" s="50"/>
      <c r="N35" s="50"/>
      <c r="O35" s="44"/>
      <c r="P35" s="44"/>
      <c r="Q35" s="44"/>
      <c r="R35" s="45"/>
      <c r="S35" s="44"/>
      <c r="T35" s="44"/>
      <c r="U35" s="44"/>
      <c r="V35" s="44"/>
      <c r="W35" s="44"/>
      <c r="X35" s="44"/>
      <c r="Y35" s="44"/>
      <c r="Z35" s="44"/>
      <c r="AA35" s="44"/>
      <c r="AB35" s="44"/>
      <c r="AC35" s="44"/>
      <c r="AD35" s="44"/>
      <c r="AE35" s="44"/>
      <c r="AF35" s="44"/>
      <c r="AG35" s="44"/>
      <c r="AH35" s="44"/>
      <c r="AI35" s="44"/>
      <c r="AJ35" s="44"/>
      <c r="AK35" s="44"/>
    </row>
    <row r="36" spans="1:37" ht="15.75">
      <c r="A36" s="40">
        <v>8</v>
      </c>
      <c r="B36" s="304" t="s">
        <v>510</v>
      </c>
      <c r="C36" s="48"/>
      <c r="D36" s="48"/>
      <c r="E36" s="48"/>
      <c r="F36" s="48"/>
      <c r="G36" s="48"/>
      <c r="H36" s="306" t="s">
        <v>622</v>
      </c>
      <c r="I36" s="304" t="s">
        <v>639</v>
      </c>
      <c r="J36" s="49"/>
      <c r="K36" s="47">
        <v>10</v>
      </c>
      <c r="L36" s="50"/>
      <c r="M36" s="50"/>
      <c r="N36" s="50"/>
      <c r="O36" s="44"/>
      <c r="P36" s="44"/>
      <c r="Q36" s="44"/>
      <c r="R36" s="45"/>
      <c r="S36" s="44"/>
      <c r="T36" s="44"/>
      <c r="U36" s="44"/>
      <c r="V36" s="44"/>
      <c r="W36" s="44"/>
      <c r="X36" s="44"/>
      <c r="Y36" s="44"/>
      <c r="Z36" s="44"/>
      <c r="AA36" s="44"/>
      <c r="AB36" s="44"/>
      <c r="AC36" s="44"/>
      <c r="AD36" s="44"/>
      <c r="AE36" s="44"/>
      <c r="AF36" s="44"/>
      <c r="AG36" s="44"/>
      <c r="AH36" s="44"/>
      <c r="AI36" s="44"/>
      <c r="AJ36" s="44"/>
      <c r="AK36" s="44"/>
    </row>
    <row r="37" spans="1:37" ht="15.75">
      <c r="A37" s="40">
        <v>9</v>
      </c>
      <c r="B37" s="304" t="s">
        <v>510</v>
      </c>
      <c r="C37" s="48"/>
      <c r="D37" s="48"/>
      <c r="E37" s="48"/>
      <c r="F37" s="48"/>
      <c r="G37" s="48"/>
      <c r="H37" s="306" t="s">
        <v>623</v>
      </c>
      <c r="I37" s="304" t="s">
        <v>639</v>
      </c>
      <c r="J37" s="49"/>
      <c r="K37" s="47">
        <v>10</v>
      </c>
      <c r="L37" s="50"/>
      <c r="M37" s="50"/>
      <c r="N37" s="50"/>
      <c r="O37" s="44"/>
      <c r="P37" s="44"/>
      <c r="Q37" s="44"/>
      <c r="R37" s="45"/>
      <c r="S37" s="44"/>
      <c r="T37" s="44"/>
      <c r="U37" s="44"/>
      <c r="V37" s="44"/>
      <c r="W37" s="44"/>
      <c r="X37" s="44"/>
      <c r="Y37" s="44"/>
      <c r="Z37" s="44"/>
      <c r="AA37" s="44"/>
      <c r="AB37" s="44"/>
      <c r="AC37" s="44"/>
      <c r="AD37" s="44"/>
      <c r="AE37" s="44"/>
      <c r="AF37" s="44"/>
      <c r="AG37" s="44"/>
      <c r="AH37" s="44"/>
      <c r="AI37" s="44"/>
      <c r="AJ37" s="44"/>
      <c r="AK37" s="44"/>
    </row>
    <row r="38" spans="1:37" ht="15.75">
      <c r="A38" s="40">
        <v>10</v>
      </c>
      <c r="B38" s="304" t="s">
        <v>510</v>
      </c>
      <c r="C38" s="48"/>
      <c r="D38" s="48"/>
      <c r="E38" s="48"/>
      <c r="F38" s="48"/>
      <c r="G38" s="48"/>
      <c r="H38" s="306" t="s">
        <v>624</v>
      </c>
      <c r="I38" s="304" t="s">
        <v>639</v>
      </c>
      <c r="J38" s="49"/>
      <c r="K38" s="47">
        <v>10</v>
      </c>
      <c r="L38" s="50"/>
      <c r="M38" s="50"/>
      <c r="N38" s="50"/>
      <c r="O38" s="44"/>
      <c r="P38" s="44"/>
      <c r="Q38" s="44"/>
      <c r="R38" s="45"/>
      <c r="S38" s="44"/>
      <c r="T38" s="44"/>
      <c r="U38" s="44"/>
      <c r="V38" s="44"/>
      <c r="W38" s="44"/>
      <c r="X38" s="44"/>
      <c r="Y38" s="44"/>
      <c r="Z38" s="44"/>
      <c r="AA38" s="44"/>
      <c r="AB38" s="44"/>
      <c r="AC38" s="44"/>
      <c r="AD38" s="44"/>
      <c r="AE38" s="44"/>
      <c r="AF38" s="44"/>
      <c r="AG38" s="44"/>
      <c r="AH38" s="44"/>
      <c r="AI38" s="44"/>
      <c r="AJ38" s="44"/>
      <c r="AK38" s="44"/>
    </row>
    <row r="39" spans="1:37">
      <c r="A39" s="40">
        <v>11</v>
      </c>
      <c r="B39" s="304" t="s">
        <v>488</v>
      </c>
      <c r="C39" s="48"/>
      <c r="D39" s="48"/>
      <c r="E39" s="48"/>
      <c r="F39" s="48"/>
      <c r="G39" s="48"/>
      <c r="H39" s="304" t="s">
        <v>585</v>
      </c>
      <c r="I39" s="304" t="s">
        <v>616</v>
      </c>
      <c r="J39" s="49"/>
      <c r="K39" s="47">
        <v>10</v>
      </c>
      <c r="L39" s="50"/>
      <c r="M39" s="50"/>
      <c r="N39" s="50"/>
      <c r="O39" s="44"/>
      <c r="P39" s="44"/>
      <c r="Q39" s="44"/>
      <c r="R39" s="45"/>
      <c r="S39" s="44"/>
      <c r="T39" s="44"/>
      <c r="U39" s="44"/>
      <c r="V39" s="44"/>
      <c r="W39" s="44"/>
      <c r="X39" s="44"/>
      <c r="Y39" s="44"/>
      <c r="Z39" s="44"/>
      <c r="AA39" s="44"/>
      <c r="AB39" s="44"/>
      <c r="AC39" s="44"/>
      <c r="AD39" s="44"/>
      <c r="AE39" s="44"/>
      <c r="AF39" s="44"/>
      <c r="AG39" s="44"/>
      <c r="AH39" s="44"/>
      <c r="AI39" s="44"/>
      <c r="AJ39" s="44"/>
      <c r="AK39" s="44"/>
    </row>
    <row r="40" spans="1:37" ht="15.75">
      <c r="A40" s="40">
        <v>12</v>
      </c>
      <c r="B40" s="304" t="s">
        <v>488</v>
      </c>
      <c r="C40" s="48"/>
      <c r="D40" s="48"/>
      <c r="E40" s="48"/>
      <c r="F40" s="48"/>
      <c r="G40" s="48"/>
      <c r="H40" s="308" t="s">
        <v>625</v>
      </c>
      <c r="I40" s="304" t="s">
        <v>639</v>
      </c>
      <c r="J40" s="49"/>
      <c r="K40" s="47">
        <v>10</v>
      </c>
      <c r="L40" s="50"/>
      <c r="M40" s="50"/>
      <c r="N40" s="50"/>
      <c r="O40" s="44"/>
      <c r="P40" s="44"/>
      <c r="Q40" s="44"/>
      <c r="R40" s="45"/>
      <c r="S40" s="44"/>
      <c r="T40" s="44"/>
      <c r="U40" s="44"/>
      <c r="V40" s="44"/>
      <c r="W40" s="44"/>
      <c r="X40" s="44"/>
      <c r="Y40" s="44"/>
      <c r="Z40" s="44"/>
      <c r="AA40" s="44"/>
      <c r="AB40" s="44"/>
      <c r="AC40" s="44"/>
      <c r="AD40" s="44"/>
      <c r="AE40" s="44"/>
      <c r="AF40" s="44"/>
      <c r="AG40" s="44"/>
      <c r="AH40" s="44"/>
      <c r="AI40" s="44"/>
      <c r="AJ40" s="44"/>
      <c r="AK40" s="44"/>
    </row>
    <row r="41" spans="1:37" ht="15.75">
      <c r="A41" s="40">
        <v>13</v>
      </c>
      <c r="B41" s="304" t="s">
        <v>488</v>
      </c>
      <c r="C41" s="48"/>
      <c r="D41" s="48"/>
      <c r="E41" s="48"/>
      <c r="F41" s="48"/>
      <c r="G41" s="48"/>
      <c r="H41" s="308" t="s">
        <v>626</v>
      </c>
      <c r="I41" s="304" t="s">
        <v>615</v>
      </c>
      <c r="J41" s="49"/>
      <c r="K41" s="47">
        <v>10</v>
      </c>
      <c r="L41" s="50"/>
      <c r="M41" s="50"/>
      <c r="N41" s="50"/>
      <c r="O41" s="44"/>
      <c r="P41" s="44"/>
      <c r="Q41" s="44"/>
      <c r="R41" s="45"/>
      <c r="S41" s="44"/>
      <c r="T41" s="44"/>
      <c r="U41" s="44"/>
      <c r="V41" s="44"/>
      <c r="W41" s="44"/>
      <c r="X41" s="44"/>
      <c r="Y41" s="44"/>
      <c r="Z41" s="44"/>
      <c r="AA41" s="44"/>
      <c r="AB41" s="44"/>
      <c r="AC41" s="44"/>
      <c r="AD41" s="44"/>
      <c r="AE41" s="44"/>
      <c r="AF41" s="44"/>
      <c r="AG41" s="44"/>
      <c r="AH41" s="44"/>
      <c r="AI41" s="44"/>
      <c r="AJ41" s="44"/>
      <c r="AK41" s="44"/>
    </row>
    <row r="42" spans="1:37">
      <c r="A42" s="40">
        <v>14</v>
      </c>
      <c r="B42" s="304" t="s">
        <v>488</v>
      </c>
      <c r="C42" s="48"/>
      <c r="D42" s="48"/>
      <c r="E42" s="48"/>
      <c r="F42" s="48"/>
      <c r="G42" s="48"/>
      <c r="H42" s="309" t="s">
        <v>627</v>
      </c>
      <c r="I42" s="304" t="s">
        <v>639</v>
      </c>
      <c r="J42" s="49"/>
      <c r="K42" s="47">
        <v>10</v>
      </c>
      <c r="L42" s="50"/>
      <c r="M42" s="50"/>
      <c r="N42" s="50"/>
      <c r="O42" s="44"/>
      <c r="P42" s="44"/>
      <c r="Q42" s="44"/>
      <c r="R42" s="45"/>
      <c r="S42" s="44"/>
      <c r="T42" s="44"/>
      <c r="U42" s="44"/>
      <c r="V42" s="44"/>
      <c r="W42" s="44"/>
      <c r="X42" s="44"/>
      <c r="Y42" s="44"/>
      <c r="Z42" s="44"/>
      <c r="AA42" s="44"/>
      <c r="AB42" s="44"/>
      <c r="AC42" s="44"/>
      <c r="AD42" s="44"/>
      <c r="AE42" s="44"/>
      <c r="AF42" s="44"/>
      <c r="AG42" s="44"/>
      <c r="AH42" s="44"/>
      <c r="AI42" s="44"/>
      <c r="AJ42" s="44"/>
      <c r="AK42" s="44"/>
    </row>
    <row r="43" spans="1:37">
      <c r="A43" s="40">
        <v>15</v>
      </c>
      <c r="B43" s="304" t="s">
        <v>488</v>
      </c>
      <c r="C43" s="48"/>
      <c r="D43" s="48"/>
      <c r="E43" s="48"/>
      <c r="F43" s="48"/>
      <c r="G43" s="48"/>
      <c r="H43" s="309" t="s">
        <v>628</v>
      </c>
      <c r="I43" s="304" t="s">
        <v>639</v>
      </c>
      <c r="J43" s="49"/>
      <c r="K43" s="47">
        <v>10</v>
      </c>
      <c r="L43" s="50"/>
      <c r="M43" s="50"/>
      <c r="N43" s="50"/>
      <c r="O43" s="44"/>
      <c r="P43" s="44"/>
      <c r="Q43" s="44"/>
      <c r="R43" s="45"/>
      <c r="S43" s="44"/>
      <c r="T43" s="44"/>
      <c r="U43" s="44"/>
      <c r="V43" s="44"/>
      <c r="W43" s="44"/>
      <c r="X43" s="44"/>
      <c r="Y43" s="44"/>
      <c r="Z43" s="44"/>
      <c r="AA43" s="44"/>
      <c r="AB43" s="44"/>
      <c r="AC43" s="44"/>
      <c r="AD43" s="44"/>
      <c r="AE43" s="44"/>
      <c r="AF43" s="44"/>
      <c r="AG43" s="44"/>
      <c r="AH43" s="44"/>
      <c r="AI43" s="44"/>
      <c r="AJ43" s="44"/>
      <c r="AK43" s="44"/>
    </row>
    <row r="44" spans="1:37">
      <c r="A44" s="40">
        <v>16</v>
      </c>
      <c r="B44" s="304" t="s">
        <v>489</v>
      </c>
      <c r="C44" s="48"/>
      <c r="D44" s="48"/>
      <c r="E44" s="48"/>
      <c r="F44" s="48"/>
      <c r="G44" s="48"/>
      <c r="H44" s="304" t="s">
        <v>586</v>
      </c>
      <c r="I44" s="304" t="s">
        <v>616</v>
      </c>
      <c r="J44" s="49"/>
      <c r="K44" s="47">
        <v>10</v>
      </c>
      <c r="L44" s="50"/>
      <c r="M44" s="50"/>
      <c r="N44" s="50"/>
      <c r="O44" s="44"/>
      <c r="P44" s="44"/>
      <c r="Q44" s="44"/>
      <c r="R44" s="45"/>
      <c r="S44" s="44"/>
      <c r="T44" s="44"/>
      <c r="U44" s="44"/>
      <c r="V44" s="44"/>
      <c r="W44" s="44"/>
      <c r="X44" s="44"/>
      <c r="Y44" s="44"/>
      <c r="Z44" s="44"/>
      <c r="AA44" s="44"/>
      <c r="AB44" s="44"/>
      <c r="AC44" s="44"/>
      <c r="AD44" s="44"/>
      <c r="AE44" s="44"/>
      <c r="AF44" s="44"/>
      <c r="AG44" s="44"/>
      <c r="AH44" s="44"/>
      <c r="AI44" s="44"/>
      <c r="AJ44" s="44"/>
      <c r="AK44" s="44"/>
    </row>
    <row r="45" spans="1:37">
      <c r="A45" s="40">
        <v>17</v>
      </c>
      <c r="B45" s="304" t="s">
        <v>489</v>
      </c>
      <c r="C45" s="48"/>
      <c r="D45" s="48"/>
      <c r="E45" s="48"/>
      <c r="F45" s="48"/>
      <c r="G45" s="48"/>
      <c r="H45" s="304" t="s">
        <v>587</v>
      </c>
      <c r="I45" s="304" t="s">
        <v>615</v>
      </c>
      <c r="J45" s="49"/>
      <c r="K45" s="47">
        <v>10</v>
      </c>
      <c r="L45" s="50"/>
      <c r="M45" s="50"/>
      <c r="N45" s="50"/>
      <c r="O45" s="44"/>
      <c r="P45" s="44"/>
      <c r="Q45" s="44"/>
      <c r="R45" s="45"/>
      <c r="S45" s="44"/>
      <c r="T45" s="44"/>
      <c r="U45" s="44"/>
      <c r="V45" s="44"/>
      <c r="W45" s="44"/>
      <c r="X45" s="44"/>
      <c r="Y45" s="44"/>
      <c r="Z45" s="44"/>
      <c r="AA45" s="44"/>
      <c r="AB45" s="44"/>
      <c r="AC45" s="44"/>
      <c r="AD45" s="44"/>
      <c r="AE45" s="44"/>
      <c r="AF45" s="44"/>
      <c r="AG45" s="44"/>
      <c r="AH45" s="44"/>
      <c r="AI45" s="44"/>
      <c r="AJ45" s="44"/>
      <c r="AK45" s="44"/>
    </row>
    <row r="46" spans="1:37">
      <c r="A46" s="40">
        <v>18</v>
      </c>
      <c r="B46" s="304" t="s">
        <v>489</v>
      </c>
      <c r="C46" s="48"/>
      <c r="D46" s="48"/>
      <c r="E46" s="48"/>
      <c r="F46" s="48"/>
      <c r="G46" s="48"/>
      <c r="H46" s="304" t="s">
        <v>588</v>
      </c>
      <c r="I46" s="304" t="s">
        <v>615</v>
      </c>
      <c r="J46" s="49"/>
      <c r="K46" s="47">
        <v>10</v>
      </c>
      <c r="L46" s="50"/>
      <c r="M46" s="50"/>
      <c r="N46" s="50"/>
      <c r="O46" s="44"/>
      <c r="P46" s="44"/>
      <c r="Q46" s="44"/>
      <c r="R46" s="45"/>
      <c r="S46" s="44"/>
      <c r="T46" s="44"/>
      <c r="U46" s="44"/>
      <c r="V46" s="44"/>
      <c r="W46" s="44"/>
      <c r="X46" s="44"/>
      <c r="Y46" s="44"/>
      <c r="Z46" s="44"/>
      <c r="AA46" s="44"/>
      <c r="AB46" s="44"/>
      <c r="AC46" s="44"/>
      <c r="AD46" s="44"/>
      <c r="AE46" s="44"/>
      <c r="AF46" s="44"/>
      <c r="AG46" s="44"/>
      <c r="AH46" s="44"/>
      <c r="AI46" s="44"/>
      <c r="AJ46" s="44"/>
      <c r="AK46" s="44"/>
    </row>
    <row r="47" spans="1:37" ht="15.75">
      <c r="A47" s="40">
        <v>19</v>
      </c>
      <c r="B47" s="304" t="s">
        <v>489</v>
      </c>
      <c r="C47" s="48"/>
      <c r="D47" s="48"/>
      <c r="E47" s="48"/>
      <c r="F47" s="48"/>
      <c r="G47" s="48"/>
      <c r="H47" s="306" t="s">
        <v>629</v>
      </c>
      <c r="I47" s="304" t="s">
        <v>639</v>
      </c>
      <c r="J47" s="49"/>
      <c r="K47" s="47">
        <v>10</v>
      </c>
      <c r="L47" s="50"/>
      <c r="M47" s="50"/>
      <c r="N47" s="50"/>
      <c r="O47" s="44"/>
      <c r="P47" s="44"/>
      <c r="Q47" s="44"/>
      <c r="R47" s="45"/>
      <c r="S47" s="44"/>
      <c r="T47" s="44"/>
      <c r="U47" s="44"/>
      <c r="V47" s="44"/>
      <c r="W47" s="44"/>
      <c r="X47" s="44"/>
      <c r="Y47" s="44"/>
      <c r="Z47" s="44"/>
      <c r="AA47" s="44"/>
      <c r="AB47" s="44"/>
      <c r="AC47" s="44"/>
      <c r="AD47" s="44"/>
      <c r="AE47" s="44"/>
      <c r="AF47" s="44"/>
      <c r="AG47" s="44"/>
      <c r="AH47" s="44"/>
      <c r="AI47" s="44"/>
      <c r="AJ47" s="44"/>
      <c r="AK47" s="44"/>
    </row>
    <row r="48" spans="1:37" ht="15.75">
      <c r="A48" s="40">
        <v>20</v>
      </c>
      <c r="B48" s="304" t="s">
        <v>489</v>
      </c>
      <c r="C48" s="48"/>
      <c r="D48" s="48"/>
      <c r="E48" s="48"/>
      <c r="F48" s="48"/>
      <c r="G48" s="48"/>
      <c r="H48" s="306" t="s">
        <v>630</v>
      </c>
      <c r="I48" s="304" t="s">
        <v>639</v>
      </c>
      <c r="J48" s="49"/>
      <c r="K48" s="47">
        <v>10</v>
      </c>
      <c r="L48" s="50"/>
      <c r="M48" s="50"/>
      <c r="N48" s="50"/>
      <c r="O48" s="44"/>
      <c r="P48" s="44"/>
      <c r="Q48" s="44"/>
      <c r="R48" s="45"/>
      <c r="S48" s="44"/>
      <c r="T48" s="44"/>
      <c r="U48" s="44"/>
      <c r="V48" s="44"/>
      <c r="W48" s="44"/>
      <c r="X48" s="44"/>
      <c r="Y48" s="44"/>
      <c r="Z48" s="44"/>
      <c r="AA48" s="44"/>
      <c r="AB48" s="44"/>
      <c r="AC48" s="44"/>
      <c r="AD48" s="44"/>
      <c r="AE48" s="44"/>
      <c r="AF48" s="44"/>
      <c r="AG48" s="44"/>
      <c r="AH48" s="44"/>
      <c r="AI48" s="44"/>
      <c r="AJ48" s="44"/>
      <c r="AK48" s="44"/>
    </row>
    <row r="49" spans="1:37">
      <c r="A49" s="40">
        <v>21</v>
      </c>
      <c r="B49" s="304" t="s">
        <v>490</v>
      </c>
      <c r="C49" s="48"/>
      <c r="D49" s="48"/>
      <c r="E49" s="48"/>
      <c r="F49" s="48"/>
      <c r="G49" s="48"/>
      <c r="H49" s="304" t="s">
        <v>589</v>
      </c>
      <c r="I49" s="304" t="s">
        <v>615</v>
      </c>
      <c r="J49" s="49"/>
      <c r="K49" s="47">
        <v>10</v>
      </c>
      <c r="L49" s="50"/>
      <c r="M49" s="50"/>
      <c r="N49" s="50"/>
      <c r="O49" s="44"/>
      <c r="P49" s="44"/>
      <c r="Q49" s="44"/>
      <c r="R49" s="45"/>
      <c r="S49" s="44"/>
      <c r="T49" s="44"/>
      <c r="U49" s="44"/>
      <c r="V49" s="44"/>
      <c r="W49" s="44"/>
      <c r="X49" s="44"/>
      <c r="Y49" s="44"/>
      <c r="Z49" s="44"/>
      <c r="AA49" s="44"/>
      <c r="AB49" s="44"/>
      <c r="AC49" s="44"/>
      <c r="AD49" s="44"/>
      <c r="AE49" s="44"/>
      <c r="AF49" s="44"/>
      <c r="AG49" s="44"/>
      <c r="AH49" s="44"/>
      <c r="AI49" s="44"/>
      <c r="AJ49" s="44"/>
      <c r="AK49" s="44"/>
    </row>
    <row r="50" spans="1:37">
      <c r="A50" s="40">
        <v>22</v>
      </c>
      <c r="B50" s="304" t="s">
        <v>490</v>
      </c>
      <c r="C50" s="48"/>
      <c r="D50" s="48"/>
      <c r="E50" s="48"/>
      <c r="F50" s="48"/>
      <c r="G50" s="48"/>
      <c r="H50" s="304" t="s">
        <v>590</v>
      </c>
      <c r="I50" s="304" t="s">
        <v>615</v>
      </c>
      <c r="J50" s="49"/>
      <c r="K50" s="47">
        <v>10</v>
      </c>
      <c r="L50" s="50"/>
      <c r="M50" s="50"/>
      <c r="N50" s="50"/>
      <c r="O50" s="44"/>
      <c r="P50" s="44"/>
      <c r="Q50" s="44"/>
      <c r="R50" s="45"/>
      <c r="S50" s="44"/>
      <c r="T50" s="44"/>
      <c r="U50" s="44"/>
      <c r="V50" s="44"/>
      <c r="W50" s="44"/>
      <c r="X50" s="44"/>
      <c r="Y50" s="44"/>
      <c r="Z50" s="44"/>
      <c r="AA50" s="44"/>
      <c r="AB50" s="44"/>
      <c r="AC50" s="44"/>
      <c r="AD50" s="44"/>
      <c r="AE50" s="44"/>
      <c r="AF50" s="44"/>
      <c r="AG50" s="44"/>
      <c r="AH50" s="44"/>
      <c r="AI50" s="44"/>
      <c r="AJ50" s="44"/>
      <c r="AK50" s="44"/>
    </row>
    <row r="51" spans="1:37">
      <c r="A51" s="40">
        <v>23</v>
      </c>
      <c r="B51" s="304" t="s">
        <v>490</v>
      </c>
      <c r="C51" s="48"/>
      <c r="D51" s="48"/>
      <c r="E51" s="48"/>
      <c r="F51" s="48"/>
      <c r="G51" s="48"/>
      <c r="H51" s="309" t="s">
        <v>631</v>
      </c>
      <c r="I51" s="304" t="s">
        <v>639</v>
      </c>
      <c r="J51" s="49"/>
      <c r="K51" s="47">
        <v>10</v>
      </c>
      <c r="L51" s="50"/>
      <c r="M51" s="50"/>
      <c r="N51" s="50"/>
      <c r="O51" s="44"/>
      <c r="P51" s="44"/>
      <c r="Q51" s="44"/>
      <c r="R51" s="45"/>
      <c r="S51" s="44"/>
      <c r="T51" s="44"/>
      <c r="U51" s="44"/>
      <c r="V51" s="44"/>
      <c r="W51" s="44"/>
      <c r="X51" s="44"/>
      <c r="Y51" s="44"/>
      <c r="Z51" s="44"/>
      <c r="AA51" s="44"/>
      <c r="AB51" s="44"/>
      <c r="AC51" s="44"/>
      <c r="AD51" s="44"/>
      <c r="AE51" s="44"/>
      <c r="AF51" s="44"/>
      <c r="AG51" s="44"/>
      <c r="AH51" s="44"/>
      <c r="AI51" s="44"/>
      <c r="AJ51" s="44"/>
      <c r="AK51" s="44"/>
    </row>
    <row r="52" spans="1:37">
      <c r="A52" s="40">
        <v>24</v>
      </c>
      <c r="B52" s="304" t="s">
        <v>490</v>
      </c>
      <c r="C52" s="48"/>
      <c r="D52" s="48"/>
      <c r="E52" s="48"/>
      <c r="F52" s="48"/>
      <c r="G52" s="48"/>
      <c r="H52" s="309" t="s">
        <v>632</v>
      </c>
      <c r="I52" s="304" t="s">
        <v>639</v>
      </c>
      <c r="J52" s="49"/>
      <c r="K52" s="47">
        <v>10</v>
      </c>
      <c r="L52" s="50"/>
      <c r="M52" s="50"/>
      <c r="N52" s="50"/>
      <c r="O52" s="44"/>
      <c r="P52" s="44"/>
      <c r="Q52" s="44"/>
      <c r="R52" s="45"/>
      <c r="S52" s="44"/>
      <c r="T52" s="44"/>
      <c r="U52" s="44"/>
      <c r="V52" s="44"/>
      <c r="W52" s="44"/>
      <c r="X52" s="44"/>
      <c r="Y52" s="44"/>
      <c r="Z52" s="44"/>
      <c r="AA52" s="44"/>
      <c r="AB52" s="44"/>
      <c r="AC52" s="44"/>
      <c r="AD52" s="44"/>
      <c r="AE52" s="44"/>
      <c r="AF52" s="44"/>
      <c r="AG52" s="44"/>
      <c r="AH52" s="44"/>
      <c r="AI52" s="44"/>
      <c r="AJ52" s="44"/>
      <c r="AK52" s="44"/>
    </row>
    <row r="53" spans="1:37">
      <c r="A53" s="40">
        <v>25</v>
      </c>
      <c r="B53" s="304" t="s">
        <v>491</v>
      </c>
      <c r="C53" s="48"/>
      <c r="D53" s="48"/>
      <c r="E53" s="48"/>
      <c r="F53" s="48"/>
      <c r="G53" s="48"/>
      <c r="H53" s="304" t="s">
        <v>591</v>
      </c>
      <c r="I53" s="304" t="s">
        <v>616</v>
      </c>
      <c r="J53" s="49"/>
      <c r="K53" s="47">
        <v>10</v>
      </c>
      <c r="L53" s="50"/>
      <c r="M53" s="50"/>
      <c r="N53" s="50"/>
      <c r="O53" s="44"/>
      <c r="P53" s="44"/>
      <c r="Q53" s="44"/>
      <c r="R53" s="45"/>
      <c r="S53" s="44"/>
      <c r="T53" s="44"/>
      <c r="U53" s="44"/>
      <c r="V53" s="44"/>
      <c r="W53" s="44"/>
      <c r="X53" s="44"/>
      <c r="Y53" s="44"/>
      <c r="Z53" s="44"/>
      <c r="AA53" s="44"/>
      <c r="AB53" s="44"/>
      <c r="AC53" s="44"/>
      <c r="AD53" s="44"/>
      <c r="AE53" s="44"/>
      <c r="AF53" s="44"/>
      <c r="AG53" s="44"/>
      <c r="AH53" s="44"/>
      <c r="AI53" s="44"/>
      <c r="AJ53" s="44"/>
      <c r="AK53" s="44"/>
    </row>
    <row r="54" spans="1:37">
      <c r="A54" s="40">
        <v>26</v>
      </c>
      <c r="B54" s="304" t="s">
        <v>491</v>
      </c>
      <c r="C54" s="48"/>
      <c r="D54" s="48"/>
      <c r="E54" s="48"/>
      <c r="F54" s="48"/>
      <c r="G54" s="48"/>
      <c r="H54" s="304" t="s">
        <v>592</v>
      </c>
      <c r="I54" s="304" t="s">
        <v>615</v>
      </c>
      <c r="J54" s="49"/>
      <c r="K54" s="47">
        <v>10</v>
      </c>
      <c r="L54" s="50"/>
      <c r="M54" s="50"/>
      <c r="N54" s="50"/>
      <c r="O54" s="44"/>
      <c r="P54" s="44"/>
      <c r="Q54" s="44"/>
      <c r="R54" s="45"/>
      <c r="S54" s="44"/>
      <c r="T54" s="44"/>
      <c r="U54" s="44"/>
      <c r="V54" s="44"/>
      <c r="W54" s="44"/>
      <c r="X54" s="44"/>
      <c r="Y54" s="44"/>
      <c r="Z54" s="44"/>
      <c r="AA54" s="44"/>
      <c r="AB54" s="44"/>
      <c r="AC54" s="44"/>
      <c r="AD54" s="44"/>
      <c r="AE54" s="44"/>
      <c r="AF54" s="44"/>
      <c r="AG54" s="44"/>
      <c r="AH54" s="44"/>
      <c r="AI54" s="44"/>
      <c r="AJ54" s="44"/>
      <c r="AK54" s="44"/>
    </row>
    <row r="55" spans="1:37">
      <c r="A55" s="40">
        <v>27</v>
      </c>
      <c r="B55" s="304" t="s">
        <v>491</v>
      </c>
      <c r="C55" s="48"/>
      <c r="D55" s="48"/>
      <c r="E55" s="48"/>
      <c r="F55" s="48"/>
      <c r="G55" s="48"/>
      <c r="H55" s="304" t="s">
        <v>593</v>
      </c>
      <c r="I55" s="304" t="s">
        <v>615</v>
      </c>
      <c r="J55" s="49"/>
      <c r="K55" s="47">
        <v>10</v>
      </c>
      <c r="L55" s="50"/>
      <c r="M55" s="50"/>
      <c r="N55" s="50"/>
      <c r="O55" s="44"/>
      <c r="P55" s="44"/>
      <c r="Q55" s="44"/>
      <c r="R55" s="45"/>
      <c r="S55" s="44"/>
      <c r="T55" s="44"/>
      <c r="U55" s="44"/>
      <c r="V55" s="44"/>
      <c r="W55" s="44"/>
      <c r="X55" s="44"/>
      <c r="Y55" s="44"/>
      <c r="Z55" s="44"/>
      <c r="AA55" s="44"/>
      <c r="AB55" s="44"/>
      <c r="AC55" s="44"/>
      <c r="AD55" s="44"/>
      <c r="AE55" s="44"/>
      <c r="AF55" s="44"/>
      <c r="AG55" s="44"/>
      <c r="AH55" s="44"/>
      <c r="AI55" s="44"/>
      <c r="AJ55" s="44"/>
      <c r="AK55" s="44"/>
    </row>
    <row r="56" spans="1:37">
      <c r="A56" s="40">
        <v>28</v>
      </c>
      <c r="B56" s="304" t="s">
        <v>492</v>
      </c>
      <c r="C56" s="48"/>
      <c r="D56" s="48"/>
      <c r="E56" s="48"/>
      <c r="F56" s="48"/>
      <c r="G56" s="48"/>
      <c r="H56" s="304" t="s">
        <v>594</v>
      </c>
      <c r="I56" s="304" t="s">
        <v>616</v>
      </c>
      <c r="J56" s="49"/>
      <c r="K56" s="47">
        <v>10</v>
      </c>
      <c r="L56" s="50"/>
      <c r="M56" s="50"/>
      <c r="N56" s="50"/>
      <c r="O56" s="44"/>
      <c r="P56" s="44"/>
      <c r="Q56" s="44"/>
      <c r="R56" s="45"/>
      <c r="S56" s="44"/>
      <c r="T56" s="44"/>
      <c r="U56" s="44"/>
      <c r="V56" s="44"/>
      <c r="W56" s="44"/>
      <c r="X56" s="44"/>
      <c r="Y56" s="44"/>
      <c r="Z56" s="44"/>
      <c r="AA56" s="44"/>
      <c r="AB56" s="44"/>
      <c r="AC56" s="44"/>
      <c r="AD56" s="44"/>
      <c r="AE56" s="44"/>
      <c r="AF56" s="44"/>
      <c r="AG56" s="44"/>
      <c r="AH56" s="44"/>
      <c r="AI56" s="44"/>
      <c r="AJ56" s="44"/>
      <c r="AK56" s="44"/>
    </row>
    <row r="57" spans="1:37">
      <c r="A57" s="40">
        <v>29</v>
      </c>
      <c r="B57" s="304" t="s">
        <v>492</v>
      </c>
      <c r="C57" s="48"/>
      <c r="D57" s="48"/>
      <c r="E57" s="48"/>
      <c r="F57" s="48"/>
      <c r="G57" s="48"/>
      <c r="H57" s="304" t="s">
        <v>595</v>
      </c>
      <c r="I57" s="304" t="s">
        <v>615</v>
      </c>
      <c r="J57" s="49"/>
      <c r="K57" s="47">
        <v>10</v>
      </c>
      <c r="L57" s="50"/>
      <c r="M57" s="50"/>
      <c r="N57" s="50"/>
      <c r="O57" s="44"/>
      <c r="P57" s="44"/>
      <c r="Q57" s="44"/>
      <c r="R57" s="45"/>
      <c r="S57" s="44"/>
      <c r="T57" s="44"/>
      <c r="U57" s="44"/>
      <c r="V57" s="44"/>
      <c r="W57" s="44"/>
      <c r="X57" s="44"/>
      <c r="Y57" s="44"/>
      <c r="Z57" s="44"/>
      <c r="AA57" s="44"/>
      <c r="AB57" s="44"/>
      <c r="AC57" s="44"/>
      <c r="AD57" s="44"/>
      <c r="AE57" s="44"/>
      <c r="AF57" s="44"/>
      <c r="AG57" s="44"/>
      <c r="AH57" s="44"/>
      <c r="AI57" s="44"/>
      <c r="AJ57" s="44"/>
      <c r="AK57" s="44"/>
    </row>
    <row r="58" spans="1:37">
      <c r="A58" s="40">
        <v>30</v>
      </c>
      <c r="B58" s="304" t="s">
        <v>492</v>
      </c>
      <c r="C58" s="48"/>
      <c r="D58" s="48"/>
      <c r="E58" s="48"/>
      <c r="F58" s="48"/>
      <c r="G58" s="48"/>
      <c r="H58" s="304" t="s">
        <v>596</v>
      </c>
      <c r="I58" s="304" t="s">
        <v>615</v>
      </c>
      <c r="J58" s="49"/>
      <c r="K58" s="47">
        <v>10</v>
      </c>
      <c r="L58" s="50"/>
      <c r="M58" s="50"/>
      <c r="N58" s="50"/>
      <c r="O58" s="44"/>
      <c r="P58" s="44"/>
      <c r="Q58" s="44"/>
      <c r="R58" s="45"/>
      <c r="S58" s="44"/>
      <c r="T58" s="44"/>
      <c r="U58" s="44"/>
      <c r="V58" s="44"/>
      <c r="W58" s="44"/>
      <c r="X58" s="44"/>
      <c r="Y58" s="44"/>
      <c r="Z58" s="44"/>
      <c r="AA58" s="44"/>
      <c r="AB58" s="44"/>
      <c r="AC58" s="44"/>
      <c r="AD58" s="44"/>
      <c r="AE58" s="44"/>
      <c r="AF58" s="44"/>
      <c r="AG58" s="44"/>
      <c r="AH58" s="44"/>
      <c r="AI58" s="44"/>
      <c r="AJ58" s="44"/>
      <c r="AK58" s="44"/>
    </row>
    <row r="59" spans="1:37">
      <c r="A59" s="40">
        <v>31</v>
      </c>
      <c r="B59" s="304" t="s">
        <v>492</v>
      </c>
      <c r="C59" s="48"/>
      <c r="D59" s="48"/>
      <c r="E59" s="48"/>
      <c r="F59" s="48"/>
      <c r="G59" s="48"/>
      <c r="H59" s="310" t="s">
        <v>633</v>
      </c>
      <c r="I59" s="304" t="s">
        <v>639</v>
      </c>
      <c r="J59" s="49"/>
      <c r="K59" s="47">
        <v>10</v>
      </c>
      <c r="L59" s="50"/>
      <c r="M59" s="50"/>
      <c r="N59" s="50"/>
      <c r="O59" s="44"/>
      <c r="P59" s="44"/>
      <c r="Q59" s="44"/>
      <c r="R59" s="45"/>
      <c r="S59" s="44"/>
      <c r="T59" s="44"/>
      <c r="U59" s="44"/>
      <c r="V59" s="44"/>
      <c r="W59" s="44"/>
      <c r="X59" s="44"/>
      <c r="Y59" s="44"/>
      <c r="Z59" s="44"/>
      <c r="AA59" s="44"/>
      <c r="AB59" s="44"/>
      <c r="AC59" s="44"/>
      <c r="AD59" s="44"/>
      <c r="AE59" s="44"/>
      <c r="AF59" s="44"/>
      <c r="AG59" s="44"/>
      <c r="AH59" s="44"/>
      <c r="AI59" s="44"/>
      <c r="AJ59" s="44"/>
      <c r="AK59" s="44"/>
    </row>
    <row r="60" spans="1:37">
      <c r="A60" s="40">
        <v>32</v>
      </c>
      <c r="B60" s="304" t="s">
        <v>493</v>
      </c>
      <c r="C60" s="48"/>
      <c r="D60" s="48"/>
      <c r="E60" s="48"/>
      <c r="F60" s="48"/>
      <c r="G60" s="48"/>
      <c r="H60" s="304" t="s">
        <v>597</v>
      </c>
      <c r="I60" s="304" t="s">
        <v>616</v>
      </c>
      <c r="J60" s="49"/>
      <c r="K60" s="47">
        <v>10</v>
      </c>
      <c r="L60" s="50"/>
      <c r="M60" s="50"/>
      <c r="N60" s="50"/>
      <c r="O60" s="44"/>
      <c r="P60" s="44"/>
      <c r="Q60" s="44"/>
      <c r="R60" s="45"/>
      <c r="S60" s="44"/>
      <c r="T60" s="44"/>
      <c r="U60" s="44"/>
      <c r="V60" s="44"/>
      <c r="W60" s="44"/>
      <c r="X60" s="44"/>
      <c r="Y60" s="44"/>
      <c r="Z60" s="44"/>
      <c r="AA60" s="44"/>
      <c r="AB60" s="44"/>
      <c r="AC60" s="44"/>
      <c r="AD60" s="44"/>
      <c r="AE60" s="44"/>
      <c r="AF60" s="44"/>
      <c r="AG60" s="44"/>
      <c r="AH60" s="44"/>
      <c r="AI60" s="44"/>
      <c r="AJ60" s="44"/>
      <c r="AK60" s="44"/>
    </row>
    <row r="61" spans="1:37">
      <c r="A61" s="40">
        <v>33</v>
      </c>
      <c r="B61" s="304" t="s">
        <v>493</v>
      </c>
      <c r="C61" s="48"/>
      <c r="D61" s="48"/>
      <c r="E61" s="48"/>
      <c r="F61" s="48"/>
      <c r="G61" s="48"/>
      <c r="H61" s="304" t="s">
        <v>598</v>
      </c>
      <c r="I61" s="304" t="s">
        <v>615</v>
      </c>
      <c r="J61" s="49"/>
      <c r="K61" s="47">
        <v>10</v>
      </c>
      <c r="L61" s="50"/>
      <c r="M61" s="50"/>
      <c r="N61" s="50"/>
      <c r="O61" s="44"/>
      <c r="P61" s="44"/>
      <c r="Q61" s="44"/>
      <c r="R61" s="45"/>
      <c r="S61" s="44"/>
      <c r="T61" s="44"/>
      <c r="U61" s="44"/>
      <c r="V61" s="44"/>
      <c r="W61" s="44"/>
      <c r="X61" s="44"/>
      <c r="Y61" s="44"/>
      <c r="Z61" s="44"/>
      <c r="AA61" s="44"/>
      <c r="AB61" s="44"/>
      <c r="AC61" s="44"/>
      <c r="AD61" s="44"/>
      <c r="AE61" s="44"/>
      <c r="AF61" s="44"/>
      <c r="AG61" s="44"/>
      <c r="AH61" s="44"/>
      <c r="AI61" s="44"/>
      <c r="AJ61" s="44"/>
      <c r="AK61" s="44"/>
    </row>
    <row r="62" spans="1:37">
      <c r="A62" s="40">
        <v>34</v>
      </c>
      <c r="B62" s="304" t="s">
        <v>493</v>
      </c>
      <c r="C62" s="48"/>
      <c r="D62" s="48"/>
      <c r="E62" s="48"/>
      <c r="F62" s="48"/>
      <c r="G62" s="48"/>
      <c r="H62" s="304" t="s">
        <v>599</v>
      </c>
      <c r="I62" s="304" t="s">
        <v>615</v>
      </c>
      <c r="J62" s="49"/>
      <c r="K62" s="47">
        <v>10</v>
      </c>
      <c r="L62" s="50"/>
      <c r="M62" s="50"/>
      <c r="N62" s="50"/>
      <c r="O62" s="44"/>
      <c r="P62" s="44"/>
      <c r="Q62" s="44"/>
      <c r="R62" s="45"/>
      <c r="S62" s="44"/>
      <c r="T62" s="44"/>
      <c r="U62" s="44"/>
      <c r="V62" s="44"/>
      <c r="W62" s="44"/>
      <c r="X62" s="44"/>
      <c r="Y62" s="44"/>
      <c r="Z62" s="44"/>
      <c r="AA62" s="44"/>
      <c r="AB62" s="44"/>
      <c r="AC62" s="44"/>
      <c r="AD62" s="44"/>
      <c r="AE62" s="44"/>
      <c r="AF62" s="44"/>
      <c r="AG62" s="44"/>
      <c r="AH62" s="44"/>
      <c r="AI62" s="44"/>
      <c r="AJ62" s="44"/>
      <c r="AK62" s="44"/>
    </row>
    <row r="63" spans="1:37" ht="15.75">
      <c r="A63" s="40">
        <v>35</v>
      </c>
      <c r="B63" s="304" t="s">
        <v>493</v>
      </c>
      <c r="C63" s="48"/>
      <c r="D63" s="48"/>
      <c r="E63" s="48"/>
      <c r="F63" s="48"/>
      <c r="G63" s="48"/>
      <c r="H63" s="308" t="s">
        <v>634</v>
      </c>
      <c r="I63" s="304" t="s">
        <v>615</v>
      </c>
      <c r="J63" s="49"/>
      <c r="K63" s="47">
        <v>10</v>
      </c>
      <c r="L63" s="50"/>
      <c r="M63" s="50"/>
      <c r="N63" s="50"/>
      <c r="O63" s="44"/>
      <c r="P63" s="44"/>
      <c r="Q63" s="44"/>
      <c r="R63" s="45"/>
      <c r="S63" s="44"/>
      <c r="T63" s="44"/>
      <c r="U63" s="44"/>
      <c r="V63" s="44"/>
      <c r="W63" s="44"/>
      <c r="X63" s="44"/>
      <c r="Y63" s="44"/>
      <c r="Z63" s="44"/>
      <c r="AA63" s="44"/>
      <c r="AB63" s="44"/>
      <c r="AC63" s="44"/>
      <c r="AD63" s="44"/>
      <c r="AE63" s="44"/>
      <c r="AF63" s="44"/>
      <c r="AG63" s="44"/>
      <c r="AH63" s="44"/>
      <c r="AI63" s="44"/>
      <c r="AJ63" s="44"/>
      <c r="AK63" s="44"/>
    </row>
    <row r="64" spans="1:37">
      <c r="A64" s="40">
        <v>36</v>
      </c>
      <c r="B64" s="304" t="s">
        <v>493</v>
      </c>
      <c r="C64" s="48"/>
      <c r="D64" s="48"/>
      <c r="E64" s="48"/>
      <c r="F64" s="48"/>
      <c r="G64" s="48"/>
      <c r="H64" s="310" t="s">
        <v>635</v>
      </c>
      <c r="I64" s="304" t="s">
        <v>615</v>
      </c>
      <c r="J64" s="49"/>
      <c r="K64" s="47">
        <v>10</v>
      </c>
      <c r="L64" s="50"/>
      <c r="M64" s="50"/>
      <c r="N64" s="50"/>
      <c r="O64" s="44"/>
      <c r="P64" s="44"/>
      <c r="Q64" s="44"/>
      <c r="R64" s="45"/>
      <c r="S64" s="44"/>
      <c r="T64" s="44"/>
      <c r="U64" s="44"/>
      <c r="V64" s="44"/>
      <c r="W64" s="44"/>
      <c r="X64" s="44"/>
      <c r="Y64" s="44"/>
      <c r="Z64" s="44"/>
      <c r="AA64" s="44"/>
      <c r="AB64" s="44"/>
      <c r="AC64" s="44"/>
      <c r="AD64" s="44"/>
      <c r="AE64" s="44"/>
      <c r="AF64" s="44"/>
      <c r="AG64" s="44"/>
      <c r="AH64" s="44"/>
      <c r="AI64" s="44"/>
      <c r="AJ64" s="44"/>
      <c r="AK64" s="44"/>
    </row>
    <row r="65" spans="1:37" ht="15.75">
      <c r="A65" s="40">
        <v>37</v>
      </c>
      <c r="B65" s="304" t="s">
        <v>493</v>
      </c>
      <c r="C65" s="48"/>
      <c r="D65" s="48"/>
      <c r="E65" s="48"/>
      <c r="F65" s="48"/>
      <c r="G65" s="48"/>
      <c r="H65" s="306" t="s">
        <v>636</v>
      </c>
      <c r="I65" s="304" t="s">
        <v>639</v>
      </c>
      <c r="J65" s="49"/>
      <c r="K65" s="47">
        <v>10</v>
      </c>
      <c r="L65" s="50"/>
      <c r="M65" s="50"/>
      <c r="N65" s="50"/>
      <c r="O65" s="44"/>
      <c r="P65" s="44"/>
      <c r="Q65" s="44"/>
      <c r="R65" s="45"/>
      <c r="S65" s="44"/>
      <c r="T65" s="44"/>
      <c r="U65" s="44"/>
      <c r="V65" s="44"/>
      <c r="W65" s="44"/>
      <c r="X65" s="44"/>
      <c r="Y65" s="44"/>
      <c r="Z65" s="44"/>
      <c r="AA65" s="44"/>
      <c r="AB65" s="44"/>
      <c r="AC65" s="44"/>
      <c r="AD65" s="44"/>
      <c r="AE65" s="44"/>
      <c r="AF65" s="44"/>
      <c r="AG65" s="44"/>
      <c r="AH65" s="44"/>
      <c r="AI65" s="44"/>
      <c r="AJ65" s="44"/>
      <c r="AK65" s="44"/>
    </row>
    <row r="66" spans="1:37">
      <c r="A66" s="40">
        <v>38</v>
      </c>
      <c r="B66" s="304" t="s">
        <v>494</v>
      </c>
      <c r="C66" s="48"/>
      <c r="D66" s="48"/>
      <c r="E66" s="48"/>
      <c r="F66" s="48"/>
      <c r="G66" s="48"/>
      <c r="H66" s="304" t="s">
        <v>600</v>
      </c>
      <c r="I66" s="304" t="s">
        <v>616</v>
      </c>
      <c r="J66" s="49"/>
      <c r="K66" s="47">
        <v>10</v>
      </c>
      <c r="L66" s="50"/>
      <c r="M66" s="50"/>
      <c r="N66" s="50"/>
      <c r="O66" s="44"/>
      <c r="P66" s="44"/>
      <c r="Q66" s="44"/>
      <c r="R66" s="45"/>
      <c r="S66" s="44"/>
      <c r="T66" s="44"/>
      <c r="U66" s="44"/>
      <c r="V66" s="44"/>
      <c r="W66" s="44"/>
      <c r="X66" s="44"/>
      <c r="Y66" s="44"/>
      <c r="Z66" s="44"/>
      <c r="AA66" s="44"/>
      <c r="AB66" s="44"/>
      <c r="AC66" s="44"/>
      <c r="AD66" s="44"/>
      <c r="AE66" s="44"/>
      <c r="AF66" s="44"/>
      <c r="AG66" s="44"/>
      <c r="AH66" s="44"/>
      <c r="AI66" s="44"/>
      <c r="AJ66" s="44"/>
      <c r="AK66" s="44"/>
    </row>
    <row r="67" spans="1:37">
      <c r="A67" s="40">
        <v>39</v>
      </c>
      <c r="B67" s="304" t="s">
        <v>494</v>
      </c>
      <c r="C67" s="48"/>
      <c r="D67" s="48"/>
      <c r="E67" s="48"/>
      <c r="F67" s="48"/>
      <c r="G67" s="48"/>
      <c r="H67" s="304" t="s">
        <v>601</v>
      </c>
      <c r="I67" s="304" t="s">
        <v>615</v>
      </c>
      <c r="J67" s="49"/>
      <c r="K67" s="47">
        <v>10</v>
      </c>
      <c r="L67" s="50"/>
      <c r="M67" s="50"/>
      <c r="N67" s="50"/>
      <c r="O67" s="44"/>
      <c r="P67" s="44"/>
      <c r="Q67" s="44"/>
      <c r="R67" s="45"/>
      <c r="S67" s="44"/>
      <c r="T67" s="44"/>
      <c r="U67" s="44"/>
      <c r="V67" s="44"/>
      <c r="W67" s="44"/>
      <c r="X67" s="44"/>
      <c r="Y67" s="44"/>
      <c r="Z67" s="44"/>
      <c r="AA67" s="44"/>
      <c r="AB67" s="44"/>
      <c r="AC67" s="44"/>
      <c r="AD67" s="44"/>
      <c r="AE67" s="44"/>
      <c r="AF67" s="44"/>
      <c r="AG67" s="44"/>
      <c r="AH67" s="44"/>
      <c r="AI67" s="44"/>
      <c r="AJ67" s="44"/>
      <c r="AK67" s="44"/>
    </row>
    <row r="68" spans="1:37">
      <c r="A68" s="40">
        <v>40</v>
      </c>
      <c r="B68" s="304" t="s">
        <v>494</v>
      </c>
      <c r="C68" s="48"/>
      <c r="D68" s="48"/>
      <c r="E68" s="48"/>
      <c r="F68" s="48"/>
      <c r="G68" s="48"/>
      <c r="H68" s="304" t="s">
        <v>602</v>
      </c>
      <c r="I68" s="304" t="s">
        <v>615</v>
      </c>
      <c r="J68" s="49"/>
      <c r="K68" s="47">
        <v>10</v>
      </c>
      <c r="L68" s="50"/>
      <c r="M68" s="50"/>
      <c r="N68" s="50"/>
      <c r="O68" s="44"/>
      <c r="P68" s="44"/>
      <c r="Q68" s="44"/>
      <c r="R68" s="45"/>
      <c r="S68" s="44"/>
      <c r="T68" s="44"/>
      <c r="U68" s="44"/>
      <c r="V68" s="44"/>
      <c r="W68" s="44"/>
      <c r="X68" s="44"/>
      <c r="Y68" s="44"/>
      <c r="Z68" s="44"/>
      <c r="AA68" s="44"/>
      <c r="AB68" s="44"/>
      <c r="AC68" s="44"/>
      <c r="AD68" s="44"/>
      <c r="AE68" s="44"/>
      <c r="AF68" s="44"/>
      <c r="AG68" s="44"/>
      <c r="AH68" s="44"/>
      <c r="AI68" s="44"/>
      <c r="AJ68" s="44"/>
      <c r="AK68" s="44"/>
    </row>
    <row r="69" spans="1:37">
      <c r="A69" s="40">
        <v>41</v>
      </c>
      <c r="B69" s="304" t="s">
        <v>560</v>
      </c>
      <c r="C69" s="48"/>
      <c r="D69" s="48"/>
      <c r="E69" s="48"/>
      <c r="F69" s="48"/>
      <c r="G69" s="48"/>
      <c r="H69" s="304" t="s">
        <v>560</v>
      </c>
      <c r="I69" s="304" t="s">
        <v>616</v>
      </c>
      <c r="J69" s="49"/>
      <c r="K69" s="47">
        <v>10</v>
      </c>
      <c r="L69" s="50"/>
      <c r="M69" s="50"/>
      <c r="N69" s="50"/>
      <c r="O69" s="44"/>
      <c r="P69" s="44"/>
      <c r="Q69" s="44"/>
      <c r="R69" s="45"/>
      <c r="S69" s="44"/>
      <c r="T69" s="44"/>
      <c r="U69" s="44"/>
      <c r="V69" s="44"/>
      <c r="W69" s="44"/>
      <c r="X69" s="44"/>
      <c r="Y69" s="44"/>
      <c r="Z69" s="44"/>
      <c r="AA69" s="44"/>
      <c r="AB69" s="44"/>
      <c r="AC69" s="44"/>
      <c r="AD69" s="44"/>
      <c r="AE69" s="44"/>
      <c r="AF69" s="44"/>
      <c r="AG69" s="44"/>
      <c r="AH69" s="44"/>
      <c r="AI69" s="44"/>
      <c r="AJ69" s="44"/>
      <c r="AK69" s="44"/>
    </row>
    <row r="70" spans="1:37">
      <c r="A70" s="40">
        <v>42</v>
      </c>
      <c r="B70" s="304" t="s">
        <v>560</v>
      </c>
      <c r="C70" s="48"/>
      <c r="D70" s="48"/>
      <c r="E70" s="48"/>
      <c r="F70" s="48"/>
      <c r="G70" s="48"/>
      <c r="H70" s="304" t="s">
        <v>603</v>
      </c>
      <c r="I70" s="304" t="s">
        <v>616</v>
      </c>
      <c r="J70" s="49"/>
      <c r="K70" s="47">
        <v>10</v>
      </c>
      <c r="L70" s="50"/>
      <c r="M70" s="50"/>
      <c r="N70" s="50"/>
      <c r="O70" s="44"/>
      <c r="P70" s="44"/>
      <c r="Q70" s="44"/>
      <c r="R70" s="45"/>
      <c r="S70" s="44"/>
      <c r="T70" s="44"/>
      <c r="U70" s="44"/>
      <c r="V70" s="44"/>
      <c r="W70" s="44"/>
      <c r="X70" s="44"/>
      <c r="Y70" s="44"/>
      <c r="Z70" s="44"/>
      <c r="AA70" s="44"/>
      <c r="AB70" s="44"/>
      <c r="AC70" s="44"/>
      <c r="AD70" s="44"/>
      <c r="AE70" s="44"/>
      <c r="AF70" s="44"/>
      <c r="AG70" s="44"/>
      <c r="AH70" s="44"/>
      <c r="AI70" s="44"/>
      <c r="AJ70" s="44"/>
      <c r="AK70" s="44"/>
    </row>
    <row r="71" spans="1:37">
      <c r="A71" s="40">
        <v>43</v>
      </c>
      <c r="B71" s="304" t="s">
        <v>560</v>
      </c>
      <c r="C71" s="48"/>
      <c r="D71" s="48"/>
      <c r="E71" s="48"/>
      <c r="F71" s="48"/>
      <c r="G71" s="48"/>
      <c r="H71" s="304" t="s">
        <v>604</v>
      </c>
      <c r="I71" s="304" t="s">
        <v>615</v>
      </c>
      <c r="J71" s="49"/>
      <c r="K71" s="47">
        <v>10</v>
      </c>
      <c r="L71" s="50"/>
      <c r="M71" s="50"/>
      <c r="N71" s="50"/>
      <c r="O71" s="44"/>
      <c r="P71" s="44"/>
      <c r="Q71" s="44"/>
      <c r="R71" s="45"/>
      <c r="S71" s="44"/>
      <c r="T71" s="44"/>
      <c r="U71" s="44"/>
      <c r="V71" s="44"/>
      <c r="W71" s="44"/>
      <c r="X71" s="44"/>
      <c r="Y71" s="44"/>
      <c r="Z71" s="44"/>
      <c r="AA71" s="44"/>
      <c r="AB71" s="44"/>
      <c r="AC71" s="44"/>
      <c r="AD71" s="44"/>
      <c r="AE71" s="44"/>
      <c r="AF71" s="44"/>
      <c r="AG71" s="44"/>
      <c r="AH71" s="44"/>
      <c r="AI71" s="44"/>
      <c r="AJ71" s="44"/>
      <c r="AK71" s="44"/>
    </row>
    <row r="72" spans="1:37">
      <c r="A72" s="40">
        <v>44</v>
      </c>
      <c r="B72" s="304" t="s">
        <v>560</v>
      </c>
      <c r="C72" s="48"/>
      <c r="D72" s="48"/>
      <c r="E72" s="48"/>
      <c r="F72" s="48"/>
      <c r="G72" s="48"/>
      <c r="H72" s="304" t="s">
        <v>605</v>
      </c>
      <c r="I72" s="304" t="s">
        <v>615</v>
      </c>
      <c r="J72" s="49"/>
      <c r="K72" s="47">
        <v>10</v>
      </c>
      <c r="L72" s="50"/>
      <c r="M72" s="50"/>
      <c r="N72" s="50"/>
      <c r="O72" s="44"/>
      <c r="P72" s="44"/>
      <c r="Q72" s="44"/>
      <c r="R72" s="45"/>
      <c r="S72" s="44"/>
      <c r="T72" s="44"/>
      <c r="U72" s="44"/>
      <c r="V72" s="44"/>
      <c r="W72" s="44"/>
      <c r="X72" s="44"/>
      <c r="Y72" s="44"/>
      <c r="Z72" s="44"/>
      <c r="AA72" s="44"/>
      <c r="AB72" s="44"/>
      <c r="AC72" s="44"/>
      <c r="AD72" s="44"/>
      <c r="AE72" s="44"/>
      <c r="AF72" s="44"/>
      <c r="AG72" s="44"/>
      <c r="AH72" s="44"/>
      <c r="AI72" s="44"/>
      <c r="AJ72" s="44"/>
      <c r="AK72" s="44"/>
    </row>
    <row r="73" spans="1:37">
      <c r="A73" s="40">
        <v>45</v>
      </c>
      <c r="B73" s="304" t="s">
        <v>560</v>
      </c>
      <c r="C73" s="48"/>
      <c r="D73" s="48"/>
      <c r="E73" s="48"/>
      <c r="F73" s="48"/>
      <c r="G73" s="48"/>
      <c r="H73" s="304" t="s">
        <v>606</v>
      </c>
      <c r="I73" s="304" t="s">
        <v>615</v>
      </c>
      <c r="J73" s="49"/>
      <c r="K73" s="47">
        <v>10</v>
      </c>
      <c r="L73" s="50"/>
      <c r="M73" s="50"/>
      <c r="N73" s="50"/>
      <c r="O73" s="44"/>
      <c r="P73" s="44"/>
      <c r="Q73" s="44"/>
      <c r="R73" s="45"/>
      <c r="S73" s="44"/>
      <c r="T73" s="44"/>
      <c r="U73" s="44"/>
      <c r="V73" s="44"/>
      <c r="W73" s="44"/>
      <c r="X73" s="44"/>
      <c r="Y73" s="44"/>
      <c r="Z73" s="44"/>
      <c r="AA73" s="44"/>
      <c r="AB73" s="44"/>
      <c r="AC73" s="44"/>
      <c r="AD73" s="44"/>
      <c r="AE73" s="44"/>
      <c r="AF73" s="44"/>
      <c r="AG73" s="44"/>
      <c r="AH73" s="44"/>
      <c r="AI73" s="44"/>
      <c r="AJ73" s="44"/>
      <c r="AK73" s="44"/>
    </row>
    <row r="74" spans="1:37">
      <c r="A74" s="40">
        <v>46</v>
      </c>
      <c r="B74" s="304" t="s">
        <v>560</v>
      </c>
      <c r="C74" s="48"/>
      <c r="D74" s="48"/>
      <c r="E74" s="48"/>
      <c r="F74" s="48"/>
      <c r="G74" s="48"/>
      <c r="H74" s="304" t="s">
        <v>607</v>
      </c>
      <c r="I74" s="304" t="s">
        <v>615</v>
      </c>
      <c r="J74" s="49"/>
      <c r="K74" s="47">
        <v>10</v>
      </c>
      <c r="L74" s="50"/>
      <c r="M74" s="50"/>
      <c r="N74" s="50"/>
      <c r="O74" s="44"/>
      <c r="P74" s="44"/>
      <c r="Q74" s="44"/>
      <c r="R74" s="45"/>
      <c r="S74" s="44"/>
      <c r="T74" s="44"/>
      <c r="U74" s="44"/>
      <c r="V74" s="44"/>
      <c r="W74" s="44"/>
      <c r="X74" s="44"/>
      <c r="Y74" s="44"/>
      <c r="Z74" s="44"/>
      <c r="AA74" s="44"/>
      <c r="AB74" s="44"/>
      <c r="AC74" s="44"/>
      <c r="AD74" s="44"/>
      <c r="AE74" s="44"/>
      <c r="AF74" s="44"/>
      <c r="AG74" s="44"/>
      <c r="AH74" s="44"/>
      <c r="AI74" s="44"/>
      <c r="AJ74" s="44"/>
      <c r="AK74" s="44"/>
    </row>
    <row r="75" spans="1:37">
      <c r="A75" s="40">
        <v>47</v>
      </c>
      <c r="B75" s="304" t="s">
        <v>496</v>
      </c>
      <c r="C75" s="48"/>
      <c r="D75" s="48"/>
      <c r="E75" s="48"/>
      <c r="F75" s="48"/>
      <c r="G75" s="48"/>
      <c r="H75" s="304" t="s">
        <v>608</v>
      </c>
      <c r="I75" s="304" t="s">
        <v>616</v>
      </c>
      <c r="J75" s="49"/>
      <c r="K75" s="47">
        <v>10</v>
      </c>
      <c r="L75" s="50"/>
      <c r="M75" s="50"/>
      <c r="N75" s="50"/>
      <c r="O75" s="44"/>
      <c r="P75" s="44"/>
      <c r="Q75" s="44"/>
      <c r="R75" s="45"/>
      <c r="S75" s="44"/>
      <c r="T75" s="44"/>
      <c r="U75" s="44"/>
      <c r="V75" s="44"/>
      <c r="W75" s="44"/>
      <c r="X75" s="44"/>
      <c r="Y75" s="44"/>
      <c r="Z75" s="44"/>
      <c r="AA75" s="44"/>
      <c r="AB75" s="44"/>
      <c r="AC75" s="44"/>
      <c r="AD75" s="44"/>
      <c r="AE75" s="44"/>
      <c r="AF75" s="44"/>
      <c r="AG75" s="44"/>
      <c r="AH75" s="44"/>
      <c r="AI75" s="44"/>
      <c r="AJ75" s="44"/>
      <c r="AK75" s="44"/>
    </row>
    <row r="76" spans="1:37">
      <c r="A76" s="40">
        <v>48</v>
      </c>
      <c r="B76" s="304" t="s">
        <v>496</v>
      </c>
      <c r="C76" s="48"/>
      <c r="D76" s="48"/>
      <c r="E76" s="48"/>
      <c r="F76" s="48"/>
      <c r="G76" s="48"/>
      <c r="H76" s="304" t="s">
        <v>609</v>
      </c>
      <c r="I76" s="304" t="s">
        <v>615</v>
      </c>
      <c r="J76" s="49"/>
      <c r="K76" s="47">
        <v>10</v>
      </c>
      <c r="L76" s="50"/>
      <c r="M76" s="50"/>
      <c r="N76" s="50"/>
      <c r="O76" s="44"/>
      <c r="P76" s="44"/>
      <c r="Q76" s="44"/>
      <c r="R76" s="45"/>
      <c r="S76" s="44"/>
      <c r="T76" s="44"/>
      <c r="U76" s="44"/>
      <c r="V76" s="44"/>
      <c r="W76" s="44"/>
      <c r="X76" s="44"/>
      <c r="Y76" s="44"/>
      <c r="Z76" s="44"/>
      <c r="AA76" s="44"/>
      <c r="AB76" s="44"/>
      <c r="AC76" s="44"/>
      <c r="AD76" s="44"/>
      <c r="AE76" s="44"/>
      <c r="AF76" s="44"/>
      <c r="AG76" s="44"/>
      <c r="AH76" s="44"/>
      <c r="AI76" s="44"/>
      <c r="AJ76" s="44"/>
      <c r="AK76" s="44"/>
    </row>
    <row r="77" spans="1:37">
      <c r="A77" s="40">
        <v>49</v>
      </c>
      <c r="B77" s="304" t="s">
        <v>497</v>
      </c>
      <c r="C77" s="48"/>
      <c r="D77" s="48"/>
      <c r="E77" s="48"/>
      <c r="F77" s="48"/>
      <c r="G77" s="48"/>
      <c r="H77" s="304" t="s">
        <v>610</v>
      </c>
      <c r="I77" s="304" t="s">
        <v>616</v>
      </c>
      <c r="J77" s="49"/>
      <c r="K77" s="47">
        <v>10</v>
      </c>
      <c r="L77" s="50"/>
      <c r="M77" s="50"/>
      <c r="N77" s="50"/>
      <c r="O77" s="44"/>
      <c r="P77" s="44"/>
      <c r="Q77" s="44"/>
      <c r="R77" s="45"/>
      <c r="S77" s="44"/>
      <c r="T77" s="44"/>
      <c r="U77" s="44"/>
      <c r="V77" s="44"/>
      <c r="W77" s="44"/>
      <c r="X77" s="44"/>
      <c r="Y77" s="44"/>
      <c r="Z77" s="44"/>
      <c r="AA77" s="44"/>
      <c r="AB77" s="44"/>
      <c r="AC77" s="44"/>
      <c r="AD77" s="44"/>
      <c r="AE77" s="44"/>
      <c r="AF77" s="44"/>
      <c r="AG77" s="44"/>
      <c r="AH77" s="44"/>
      <c r="AI77" s="44"/>
      <c r="AJ77" s="44"/>
      <c r="AK77" s="44"/>
    </row>
    <row r="78" spans="1:37">
      <c r="A78" s="40">
        <v>50</v>
      </c>
      <c r="B78" s="304" t="s">
        <v>497</v>
      </c>
      <c r="C78" s="48"/>
      <c r="D78" s="48"/>
      <c r="E78" s="48"/>
      <c r="F78" s="48"/>
      <c r="G78" s="48"/>
      <c r="H78" s="304" t="s">
        <v>611</v>
      </c>
      <c r="I78" s="304" t="s">
        <v>615</v>
      </c>
      <c r="J78" s="49"/>
      <c r="K78" s="47">
        <v>10</v>
      </c>
      <c r="L78" s="50"/>
      <c r="M78" s="50"/>
      <c r="N78" s="50"/>
      <c r="O78" s="44"/>
      <c r="P78" s="44"/>
      <c r="Q78" s="44"/>
      <c r="R78" s="45"/>
      <c r="S78" s="44"/>
      <c r="T78" s="44"/>
      <c r="U78" s="44"/>
      <c r="V78" s="44"/>
      <c r="W78" s="44"/>
      <c r="X78" s="44"/>
      <c r="Y78" s="44"/>
      <c r="Z78" s="44"/>
      <c r="AA78" s="44"/>
      <c r="AB78" s="44"/>
      <c r="AC78" s="44"/>
      <c r="AD78" s="44"/>
      <c r="AE78" s="44"/>
      <c r="AF78" s="44"/>
      <c r="AG78" s="44"/>
      <c r="AH78" s="44"/>
      <c r="AI78" s="44"/>
      <c r="AJ78" s="44"/>
      <c r="AK78" s="44"/>
    </row>
    <row r="79" spans="1:37">
      <c r="A79" s="40">
        <v>51</v>
      </c>
      <c r="B79" s="304" t="s">
        <v>497</v>
      </c>
      <c r="C79" s="48"/>
      <c r="D79" s="48"/>
      <c r="E79" s="48"/>
      <c r="F79" s="48"/>
      <c r="G79" s="48"/>
      <c r="H79" s="304" t="s">
        <v>612</v>
      </c>
      <c r="I79" s="304" t="s">
        <v>615</v>
      </c>
      <c r="J79" s="49"/>
      <c r="K79" s="47">
        <v>10</v>
      </c>
      <c r="L79" s="50"/>
      <c r="M79" s="50"/>
      <c r="N79" s="50"/>
      <c r="O79" s="44"/>
      <c r="P79" s="44"/>
      <c r="Q79" s="44"/>
      <c r="R79" s="45"/>
      <c r="S79" s="44"/>
      <c r="T79" s="44"/>
      <c r="U79" s="44"/>
      <c r="V79" s="44"/>
      <c r="W79" s="44"/>
      <c r="X79" s="44"/>
      <c r="Y79" s="44"/>
      <c r="Z79" s="44"/>
      <c r="AA79" s="44"/>
      <c r="AB79" s="44"/>
      <c r="AC79" s="44"/>
      <c r="AD79" s="44"/>
      <c r="AE79" s="44"/>
      <c r="AF79" s="44"/>
      <c r="AG79" s="44"/>
      <c r="AH79" s="44"/>
      <c r="AI79" s="44"/>
      <c r="AJ79" s="44"/>
      <c r="AK79" s="44"/>
    </row>
    <row r="80" spans="1:37">
      <c r="A80" s="40">
        <v>52</v>
      </c>
      <c r="B80" s="304" t="s">
        <v>498</v>
      </c>
      <c r="C80" s="48"/>
      <c r="D80" s="48"/>
      <c r="E80" s="48"/>
      <c r="F80" s="48"/>
      <c r="G80" s="48"/>
      <c r="H80" s="304" t="s">
        <v>613</v>
      </c>
      <c r="I80" s="304" t="s">
        <v>616</v>
      </c>
      <c r="J80" s="49"/>
      <c r="K80" s="47">
        <v>10</v>
      </c>
      <c r="L80" s="50"/>
      <c r="M80" s="50"/>
      <c r="N80" s="50"/>
      <c r="O80" s="44"/>
      <c r="P80" s="44"/>
      <c r="Q80" s="44"/>
      <c r="R80" s="45"/>
      <c r="S80" s="44"/>
      <c r="T80" s="44"/>
      <c r="U80" s="44"/>
      <c r="V80" s="44"/>
      <c r="W80" s="44"/>
      <c r="X80" s="44"/>
      <c r="Y80" s="44"/>
      <c r="Z80" s="44"/>
      <c r="AA80" s="44"/>
      <c r="AB80" s="44"/>
      <c r="AC80" s="44"/>
      <c r="AD80" s="44"/>
      <c r="AE80" s="44"/>
      <c r="AF80" s="44"/>
      <c r="AG80" s="44"/>
      <c r="AH80" s="44"/>
      <c r="AI80" s="44"/>
      <c r="AJ80" s="44"/>
      <c r="AK80" s="44"/>
    </row>
    <row r="81" spans="1:37">
      <c r="A81" s="40">
        <v>53</v>
      </c>
      <c r="B81" s="304" t="s">
        <v>498</v>
      </c>
      <c r="C81" s="48"/>
      <c r="D81" s="48"/>
      <c r="E81" s="48"/>
      <c r="F81" s="48"/>
      <c r="G81" s="48"/>
      <c r="H81" s="304" t="s">
        <v>614</v>
      </c>
      <c r="I81" s="304" t="s">
        <v>615</v>
      </c>
      <c r="J81" s="49"/>
      <c r="K81" s="47">
        <v>10</v>
      </c>
      <c r="L81" s="50"/>
      <c r="M81" s="50"/>
      <c r="N81" s="50"/>
      <c r="O81" s="44"/>
      <c r="P81" s="44"/>
      <c r="Q81" s="44"/>
      <c r="R81" s="45"/>
      <c r="S81" s="44"/>
      <c r="T81" s="44"/>
      <c r="U81" s="44"/>
      <c r="V81" s="44"/>
      <c r="W81" s="44"/>
      <c r="X81" s="44"/>
      <c r="Y81" s="44"/>
      <c r="Z81" s="44"/>
      <c r="AA81" s="44"/>
      <c r="AB81" s="44"/>
      <c r="AC81" s="44"/>
      <c r="AD81" s="44"/>
      <c r="AE81" s="44"/>
      <c r="AF81" s="44"/>
      <c r="AG81" s="44"/>
      <c r="AH81" s="44"/>
      <c r="AI81" s="44"/>
      <c r="AJ81" s="44"/>
      <c r="AK81" s="44"/>
    </row>
    <row r="82" spans="1:37">
      <c r="A82" s="40">
        <v>54</v>
      </c>
      <c r="B82" s="304" t="s">
        <v>498</v>
      </c>
      <c r="C82" s="48"/>
      <c r="D82" s="48"/>
      <c r="E82" s="48"/>
      <c r="F82" s="48"/>
      <c r="G82" s="48"/>
      <c r="H82" s="310" t="s">
        <v>637</v>
      </c>
      <c r="I82" s="304" t="s">
        <v>639</v>
      </c>
      <c r="J82" s="49"/>
      <c r="K82" s="47">
        <v>10</v>
      </c>
      <c r="L82" s="50"/>
      <c r="M82" s="50"/>
      <c r="N82" s="50"/>
      <c r="O82" s="44"/>
      <c r="P82" s="44"/>
      <c r="Q82" s="44"/>
      <c r="R82" s="45"/>
      <c r="S82" s="44"/>
      <c r="T82" s="44"/>
      <c r="U82" s="44"/>
      <c r="V82" s="44"/>
      <c r="W82" s="44"/>
      <c r="X82" s="44"/>
      <c r="Y82" s="44"/>
      <c r="Z82" s="44"/>
      <c r="AA82" s="44"/>
      <c r="AB82" s="44"/>
      <c r="AC82" s="44"/>
      <c r="AD82" s="44"/>
      <c r="AE82" s="44"/>
      <c r="AF82" s="44"/>
      <c r="AG82" s="44"/>
      <c r="AH82" s="44"/>
      <c r="AI82" s="44"/>
      <c r="AJ82" s="44"/>
      <c r="AK82" s="44"/>
    </row>
    <row r="83" spans="1:37" ht="15.75">
      <c r="A83" s="40">
        <v>55</v>
      </c>
      <c r="B83" s="304" t="s">
        <v>498</v>
      </c>
      <c r="C83" s="48"/>
      <c r="D83" s="48"/>
      <c r="E83" s="48"/>
      <c r="F83" s="48"/>
      <c r="G83" s="48"/>
      <c r="H83" s="306" t="s">
        <v>638</v>
      </c>
      <c r="I83" s="304" t="s">
        <v>639</v>
      </c>
      <c r="J83" s="49"/>
      <c r="K83" s="47">
        <v>10</v>
      </c>
      <c r="L83" s="50"/>
      <c r="M83" s="50"/>
      <c r="N83" s="50"/>
      <c r="O83" s="44"/>
      <c r="P83" s="44"/>
      <c r="Q83" s="44"/>
      <c r="R83" s="45"/>
      <c r="S83" s="44"/>
      <c r="T83" s="44"/>
      <c r="U83" s="44"/>
      <c r="V83" s="44"/>
      <c r="W83" s="44"/>
      <c r="X83" s="44"/>
      <c r="Y83" s="44"/>
      <c r="Z83" s="44"/>
      <c r="AA83" s="44"/>
      <c r="AB83" s="44"/>
      <c r="AC83" s="44"/>
      <c r="AD83" s="44"/>
      <c r="AE83" s="44"/>
      <c r="AF83" s="44"/>
      <c r="AG83" s="44"/>
      <c r="AH83" s="44"/>
      <c r="AI83" s="44"/>
      <c r="AJ83" s="44"/>
      <c r="AK83" s="44"/>
    </row>
    <row r="84" spans="1:37" ht="15.75">
      <c r="A84" s="40">
        <v>56</v>
      </c>
      <c r="B84" s="304" t="s">
        <v>498</v>
      </c>
      <c r="C84" s="48"/>
      <c r="D84" s="48"/>
      <c r="E84" s="48"/>
      <c r="F84" s="48"/>
      <c r="G84" s="48"/>
      <c r="H84" s="306" t="s">
        <v>600</v>
      </c>
      <c r="I84" s="304" t="s">
        <v>639</v>
      </c>
      <c r="J84" s="49"/>
      <c r="K84" s="47">
        <v>10</v>
      </c>
      <c r="L84" s="50"/>
      <c r="M84" s="50"/>
      <c r="N84" s="50"/>
      <c r="O84" s="44"/>
      <c r="P84" s="44"/>
      <c r="Q84" s="44"/>
      <c r="R84" s="45"/>
      <c r="S84" s="44"/>
      <c r="T84" s="44"/>
      <c r="U84" s="44"/>
      <c r="V84" s="44"/>
      <c r="W84" s="44"/>
      <c r="X84" s="44"/>
      <c r="Y84" s="44"/>
      <c r="Z84" s="44"/>
      <c r="AA84" s="44"/>
      <c r="AB84" s="44"/>
      <c r="AC84" s="44"/>
      <c r="AD84" s="44"/>
      <c r="AE84" s="44"/>
      <c r="AF84" s="44"/>
      <c r="AG84" s="44"/>
      <c r="AH84" s="44"/>
      <c r="AI84" s="44"/>
      <c r="AJ84" s="44"/>
      <c r="AK84" s="44"/>
    </row>
    <row r="85" spans="1:37">
      <c r="A85" s="51" t="s">
        <v>12</v>
      </c>
      <c r="B85" s="50"/>
      <c r="C85" s="50"/>
      <c r="D85" s="50"/>
      <c r="E85" s="50"/>
      <c r="F85" s="50"/>
      <c r="G85" s="50"/>
      <c r="H85" s="50"/>
      <c r="I85" s="50"/>
      <c r="J85" s="50"/>
      <c r="K85" s="52">
        <f t="shared" ref="K85:Q85" si="0">SUM(K6:K23,K25:K27,K29:K84)</f>
        <v>900</v>
      </c>
      <c r="L85" s="52">
        <f t="shared" si="0"/>
        <v>0</v>
      </c>
      <c r="M85" s="52">
        <f t="shared" si="0"/>
        <v>0</v>
      </c>
      <c r="N85" s="52">
        <f t="shared" si="0"/>
        <v>10</v>
      </c>
      <c r="O85" s="52">
        <f t="shared" si="0"/>
        <v>4</v>
      </c>
      <c r="P85" s="52">
        <f t="shared" si="0"/>
        <v>2</v>
      </c>
      <c r="Q85" s="52">
        <f t="shared" si="0"/>
        <v>0</v>
      </c>
      <c r="R85" s="45">
        <f>Q85/P85</f>
        <v>0</v>
      </c>
      <c r="S85" s="52">
        <f t="shared" ref="S85:AE85" si="1">SUM(S6:S23,S25:S27,S29:S84)</f>
        <v>0</v>
      </c>
      <c r="T85" s="52">
        <f t="shared" si="1"/>
        <v>19</v>
      </c>
      <c r="U85" s="52">
        <f t="shared" si="1"/>
        <v>17</v>
      </c>
      <c r="V85" s="52">
        <f t="shared" si="1"/>
        <v>14</v>
      </c>
      <c r="W85" s="52">
        <f t="shared" si="1"/>
        <v>0</v>
      </c>
      <c r="X85" s="52">
        <f t="shared" si="1"/>
        <v>0</v>
      </c>
      <c r="Y85" s="52">
        <f t="shared" si="1"/>
        <v>9</v>
      </c>
      <c r="Z85" s="52">
        <f t="shared" si="1"/>
        <v>2</v>
      </c>
      <c r="AA85" s="52">
        <f t="shared" si="1"/>
        <v>0</v>
      </c>
      <c r="AB85" s="52">
        <f t="shared" si="1"/>
        <v>0</v>
      </c>
      <c r="AC85" s="52">
        <f t="shared" si="1"/>
        <v>2</v>
      </c>
      <c r="AD85" s="52">
        <f t="shared" si="1"/>
        <v>0</v>
      </c>
      <c r="AE85" s="52">
        <f t="shared" si="1"/>
        <v>3</v>
      </c>
      <c r="AF85" s="52">
        <f>AE85/AC85</f>
        <v>1.5</v>
      </c>
      <c r="AG85" s="52">
        <f>SUM(AG6:AG23,AG25:AG27,AG29:AG84)</f>
        <v>17</v>
      </c>
      <c r="AH85" s="52">
        <f>SUM(AH6:AH23,AH25:AH27,AH29:AH84)</f>
        <v>3</v>
      </c>
      <c r="AI85" s="44"/>
      <c r="AJ85" s="44"/>
      <c r="AK85" s="44"/>
    </row>
    <row r="86" spans="1:37" ht="39.75" customHeight="1">
      <c r="A86" s="392" t="s">
        <v>67</v>
      </c>
      <c r="B86" s="392"/>
      <c r="C86" s="392"/>
      <c r="D86" s="392"/>
      <c r="E86" s="392"/>
      <c r="F86" s="392"/>
      <c r="G86" s="392"/>
    </row>
    <row r="87" spans="1:37">
      <c r="A87" s="53"/>
    </row>
  </sheetData>
  <mergeCells count="43">
    <mergeCell ref="B12:B13"/>
    <mergeCell ref="C12:C13"/>
    <mergeCell ref="AI3:AI4"/>
    <mergeCell ref="AJ3:AJ4"/>
    <mergeCell ref="AK3:AK4"/>
    <mergeCell ref="AH3:AH4"/>
    <mergeCell ref="A1:G1"/>
    <mergeCell ref="A2:F2"/>
    <mergeCell ref="A3:A4"/>
    <mergeCell ref="B3:B4"/>
    <mergeCell ref="C3:C4"/>
    <mergeCell ref="A86:G86"/>
    <mergeCell ref="AA3:AB3"/>
    <mergeCell ref="AC3:AC4"/>
    <mergeCell ref="AD3:AD4"/>
    <mergeCell ref="AE3:AE4"/>
    <mergeCell ref="E3:E4"/>
    <mergeCell ref="F3:F4"/>
    <mergeCell ref="G3:G4"/>
    <mergeCell ref="D3:D4"/>
    <mergeCell ref="I3:I4"/>
    <mergeCell ref="J3:J4"/>
    <mergeCell ref="L3:O3"/>
    <mergeCell ref="W3:Z3"/>
    <mergeCell ref="K3:K4"/>
    <mergeCell ref="H3:H4"/>
    <mergeCell ref="P3:P4"/>
    <mergeCell ref="A28:M28"/>
    <mergeCell ref="AF3:AF4"/>
    <mergeCell ref="AG3:AG4"/>
    <mergeCell ref="Q3:Q4"/>
    <mergeCell ref="R3:R4"/>
    <mergeCell ref="S3:T3"/>
    <mergeCell ref="U3:U4"/>
    <mergeCell ref="V3:V4"/>
    <mergeCell ref="B6:B7"/>
    <mergeCell ref="C6:C7"/>
    <mergeCell ref="D6:D7"/>
    <mergeCell ref="B8:B9"/>
    <mergeCell ref="C8:C9"/>
    <mergeCell ref="D8:D9"/>
    <mergeCell ref="B10:B11"/>
    <mergeCell ref="C10:C11"/>
  </mergeCells>
  <pageMargins left="0.7" right="0.7" top="0.75" bottom="0.75" header="0.3" footer="0.3"/>
  <pageSetup scale="84" orientation="landscape" r:id="rId1"/>
</worksheet>
</file>

<file path=xl/worksheets/sheet5.xml><?xml version="1.0" encoding="utf-8"?>
<worksheet xmlns="http://schemas.openxmlformats.org/spreadsheetml/2006/main" xmlns:r="http://schemas.openxmlformats.org/officeDocument/2006/relationships">
  <dimension ref="A1:BE27"/>
  <sheetViews>
    <sheetView zoomScale="80" zoomScaleNormal="80" workbookViewId="0">
      <pane xSplit="3" ySplit="5" topLeftCell="D6" activePane="bottomRight" state="frozenSplit"/>
      <selection activeCell="R1" sqref="R1:S1048576"/>
      <selection pane="topRight" activeCell="R1" sqref="R1:S1048576"/>
      <selection pane="bottomLeft" activeCell="R1" sqref="R1:S1048576"/>
      <selection pane="bottomRight" activeCell="BE27" sqref="BA27:BE29"/>
    </sheetView>
  </sheetViews>
  <sheetFormatPr defaultColWidth="8.85546875" defaultRowHeight="15.75"/>
  <cols>
    <col min="1" max="1" width="9" style="54" customWidth="1"/>
    <col min="2" max="2" width="16.85546875" style="54" customWidth="1"/>
    <col min="3" max="3" width="21.140625" style="54" customWidth="1"/>
    <col min="4" max="18" width="5.85546875" style="54" customWidth="1"/>
    <col min="19" max="26" width="8.85546875" style="54"/>
    <col min="27" max="27" width="10" style="54" customWidth="1"/>
    <col min="28" max="28" width="8.85546875" style="54"/>
    <col min="29" max="29" width="9.85546875" style="54" customWidth="1"/>
    <col min="30" max="36" width="8.85546875" style="54"/>
    <col min="37" max="37" width="24.140625" style="54" customWidth="1"/>
    <col min="38" max="38" width="22.5703125" style="54" customWidth="1"/>
    <col min="39" max="48" width="8.85546875" style="54"/>
    <col min="49" max="49" width="13.140625" style="54" customWidth="1"/>
    <col min="50" max="50" width="10.140625" style="54" customWidth="1"/>
    <col min="51" max="51" width="8.85546875" style="54"/>
    <col min="52" max="52" width="10.140625" style="54" customWidth="1"/>
    <col min="53" max="53" width="10.7109375" style="54" customWidth="1"/>
    <col min="54" max="54" width="8.85546875" style="54"/>
    <col min="55" max="55" width="10.28515625" style="54" customWidth="1"/>
    <col min="56" max="56" width="10.7109375" style="54" customWidth="1"/>
    <col min="57" max="16384" width="8.85546875" style="54"/>
  </cols>
  <sheetData>
    <row r="1" spans="1:57" ht="60" customHeight="1">
      <c r="A1" s="430" t="s">
        <v>507</v>
      </c>
      <c r="B1" s="430"/>
      <c r="C1" s="430"/>
      <c r="D1" s="430"/>
      <c r="E1" s="430"/>
      <c r="F1" s="430"/>
      <c r="G1" s="430"/>
      <c r="H1" s="430"/>
      <c r="I1" s="430"/>
      <c r="J1" s="430"/>
      <c r="K1" s="430"/>
      <c r="L1" s="430"/>
      <c r="M1" s="430"/>
      <c r="N1" s="430"/>
      <c r="O1" s="430"/>
      <c r="P1" s="430"/>
      <c r="Q1" s="430"/>
      <c r="R1" s="430"/>
      <c r="S1" s="430"/>
      <c r="T1" s="430"/>
      <c r="U1" s="430"/>
      <c r="V1" s="430"/>
      <c r="W1" s="430"/>
      <c r="X1" s="430"/>
      <c r="Y1" s="430"/>
      <c r="Z1" s="430"/>
      <c r="AA1" s="430"/>
      <c r="AB1" s="430"/>
      <c r="AC1" s="430"/>
      <c r="AD1" s="430"/>
      <c r="AE1" s="430"/>
      <c r="AF1" s="430"/>
      <c r="AG1" s="430"/>
      <c r="AH1" s="430"/>
      <c r="AI1" s="430"/>
      <c r="AJ1" s="430"/>
      <c r="AK1" s="430"/>
      <c r="AL1" s="430"/>
      <c r="AM1" s="430"/>
      <c r="AN1" s="430"/>
      <c r="AO1" s="430"/>
      <c r="AP1" s="430"/>
      <c r="AQ1" s="430"/>
      <c r="AR1" s="430"/>
      <c r="AS1" s="430"/>
      <c r="AT1" s="430"/>
      <c r="AU1" s="430"/>
      <c r="AV1" s="430"/>
      <c r="AW1" s="430"/>
      <c r="AX1" s="430"/>
      <c r="AY1" s="430"/>
      <c r="AZ1" s="430"/>
      <c r="BA1" s="430"/>
      <c r="BB1" s="430"/>
      <c r="BC1" s="430"/>
      <c r="BD1" s="430"/>
      <c r="BE1" s="430"/>
    </row>
    <row r="2" spans="1:57" ht="15.75" customHeight="1">
      <c r="A2" s="314" t="s">
        <v>0</v>
      </c>
      <c r="B2" s="314"/>
      <c r="C2" s="314"/>
      <c r="D2" s="55"/>
      <c r="E2" s="55"/>
      <c r="F2" s="55"/>
      <c r="G2" s="55"/>
      <c r="H2" s="55"/>
      <c r="I2" s="55"/>
      <c r="J2" s="55"/>
      <c r="K2" s="55"/>
      <c r="L2" s="55"/>
      <c r="M2" s="55"/>
      <c r="N2" s="55"/>
      <c r="O2" s="55"/>
      <c r="P2" s="55"/>
      <c r="Q2" s="55"/>
      <c r="R2" s="55"/>
      <c r="S2" s="55"/>
      <c r="T2" s="55"/>
      <c r="U2" s="55"/>
      <c r="V2" s="55"/>
      <c r="W2" s="55"/>
      <c r="X2" s="55"/>
      <c r="Y2" s="55"/>
      <c r="Z2" s="55"/>
      <c r="AA2" s="55"/>
      <c r="AB2" s="55"/>
      <c r="AC2" s="55"/>
      <c r="AD2" s="55"/>
      <c r="AE2" s="55"/>
      <c r="AF2" s="55"/>
      <c r="AG2" s="55"/>
      <c r="AH2" s="55"/>
      <c r="AI2" s="55"/>
      <c r="AJ2" s="55"/>
      <c r="AK2" s="55"/>
      <c r="AL2" s="55"/>
      <c r="AM2" s="55"/>
      <c r="AN2" s="55"/>
      <c r="AO2" s="55"/>
      <c r="AP2" s="55"/>
      <c r="AQ2" s="55"/>
      <c r="AR2" s="55"/>
      <c r="AS2" s="55"/>
      <c r="AT2" s="55"/>
      <c r="AU2" s="55"/>
      <c r="AV2" s="55"/>
      <c r="AW2" s="55"/>
      <c r="AX2" s="55"/>
      <c r="AY2" s="55"/>
      <c r="AZ2" s="55"/>
      <c r="BA2" s="55"/>
      <c r="BB2" s="55"/>
      <c r="BC2" s="55"/>
      <c r="BD2" s="55"/>
      <c r="BE2" s="55"/>
    </row>
    <row r="3" spans="1:57" s="57" customFormat="1" ht="32.25" customHeight="1">
      <c r="A3" s="431" t="s">
        <v>14</v>
      </c>
      <c r="B3" s="394" t="s">
        <v>322</v>
      </c>
      <c r="C3" s="394" t="s">
        <v>36</v>
      </c>
      <c r="D3" s="425" t="s">
        <v>68</v>
      </c>
      <c r="E3" s="425"/>
      <c r="F3" s="425"/>
      <c r="G3" s="425"/>
      <c r="H3" s="425"/>
      <c r="I3" s="425"/>
      <c r="J3" s="425"/>
      <c r="K3" s="425"/>
      <c r="L3" s="425"/>
      <c r="M3" s="425"/>
      <c r="N3" s="425"/>
      <c r="O3" s="425"/>
      <c r="P3" s="425"/>
      <c r="Q3" s="425"/>
      <c r="R3" s="425"/>
      <c r="S3" s="433" t="s">
        <v>69</v>
      </c>
      <c r="T3" s="434"/>
      <c r="U3" s="434"/>
      <c r="V3" s="434"/>
      <c r="W3" s="434"/>
      <c r="X3" s="434"/>
      <c r="Y3" s="434"/>
      <c r="Z3" s="434"/>
      <c r="AA3" s="434"/>
      <c r="AB3" s="435"/>
      <c r="AC3" s="436" t="s">
        <v>70</v>
      </c>
      <c r="AD3" s="437"/>
      <c r="AE3" s="437"/>
      <c r="AF3" s="437"/>
      <c r="AG3" s="438"/>
      <c r="AH3" s="417" t="s">
        <v>71</v>
      </c>
      <c r="AI3" s="418"/>
      <c r="AJ3" s="439"/>
      <c r="AK3" s="424" t="s">
        <v>72</v>
      </c>
      <c r="AL3" s="56" t="s">
        <v>73</v>
      </c>
      <c r="AM3" s="427" t="s">
        <v>74</v>
      </c>
      <c r="AN3" s="428"/>
      <c r="AO3" s="428"/>
      <c r="AP3" s="428"/>
      <c r="AQ3" s="428"/>
      <c r="AR3" s="428"/>
      <c r="AS3" s="429" t="s">
        <v>75</v>
      </c>
      <c r="AT3" s="429"/>
      <c r="AU3" s="429"/>
      <c r="AV3" s="429"/>
      <c r="AW3" s="414" t="s">
        <v>76</v>
      </c>
      <c r="AX3" s="415"/>
      <c r="AY3" s="416"/>
      <c r="AZ3" s="417" t="s">
        <v>77</v>
      </c>
      <c r="BA3" s="418"/>
      <c r="BB3" s="418"/>
      <c r="BC3" s="418"/>
      <c r="BD3" s="418"/>
      <c r="BE3" s="419"/>
    </row>
    <row r="4" spans="1:57" s="58" customFormat="1" ht="47.25" customHeight="1">
      <c r="A4" s="431"/>
      <c r="B4" s="432"/>
      <c r="C4" s="432"/>
      <c r="D4" s="425" t="s">
        <v>78</v>
      </c>
      <c r="E4" s="425"/>
      <c r="F4" s="425"/>
      <c r="G4" s="425" t="s">
        <v>79</v>
      </c>
      <c r="H4" s="425"/>
      <c r="I4" s="425"/>
      <c r="J4" s="425" t="s">
        <v>80</v>
      </c>
      <c r="K4" s="425"/>
      <c r="L4" s="425"/>
      <c r="M4" s="426" t="s">
        <v>81</v>
      </c>
      <c r="N4" s="426"/>
      <c r="O4" s="426"/>
      <c r="P4" s="425" t="s">
        <v>12</v>
      </c>
      <c r="Q4" s="425"/>
      <c r="R4" s="425"/>
      <c r="S4" s="410" t="s">
        <v>82</v>
      </c>
      <c r="T4" s="410" t="s">
        <v>83</v>
      </c>
      <c r="U4" s="410" t="s">
        <v>84</v>
      </c>
      <c r="V4" s="410" t="s">
        <v>85</v>
      </c>
      <c r="W4" s="410" t="s">
        <v>86</v>
      </c>
      <c r="X4" s="410" t="s">
        <v>87</v>
      </c>
      <c r="Y4" s="410" t="s">
        <v>88</v>
      </c>
      <c r="Z4" s="410" t="s">
        <v>89</v>
      </c>
      <c r="AA4" s="410" t="s">
        <v>90</v>
      </c>
      <c r="AB4" s="410" t="s">
        <v>91</v>
      </c>
      <c r="AC4" s="412" t="s">
        <v>326</v>
      </c>
      <c r="AD4" s="412" t="s">
        <v>92</v>
      </c>
      <c r="AE4" s="412" t="s">
        <v>325</v>
      </c>
      <c r="AF4" s="412" t="s">
        <v>93</v>
      </c>
      <c r="AG4" s="412" t="s">
        <v>94</v>
      </c>
      <c r="AH4" s="408" t="s">
        <v>95</v>
      </c>
      <c r="AI4" s="408" t="s">
        <v>96</v>
      </c>
      <c r="AJ4" s="408" t="s">
        <v>97</v>
      </c>
      <c r="AK4" s="424"/>
      <c r="AL4" s="407" t="s">
        <v>324</v>
      </c>
      <c r="AM4" s="407" t="s">
        <v>98</v>
      </c>
      <c r="AN4" s="407" t="s">
        <v>99</v>
      </c>
      <c r="AO4" s="407" t="s">
        <v>100</v>
      </c>
      <c r="AP4" s="407" t="s">
        <v>101</v>
      </c>
      <c r="AQ4" s="407" t="s">
        <v>102</v>
      </c>
      <c r="AR4" s="407" t="s">
        <v>103</v>
      </c>
      <c r="AS4" s="406" t="s">
        <v>104</v>
      </c>
      <c r="AT4" s="406" t="s">
        <v>105</v>
      </c>
      <c r="AU4" s="406" t="s">
        <v>106</v>
      </c>
      <c r="AV4" s="406" t="s">
        <v>107</v>
      </c>
      <c r="AW4" s="420" t="s">
        <v>108</v>
      </c>
      <c r="AX4" s="420" t="s">
        <v>109</v>
      </c>
      <c r="AY4" s="420" t="s">
        <v>110</v>
      </c>
      <c r="AZ4" s="421" t="s">
        <v>111</v>
      </c>
      <c r="BA4" s="422"/>
      <c r="BB4" s="423"/>
      <c r="BC4" s="421" t="s">
        <v>112</v>
      </c>
      <c r="BD4" s="422"/>
      <c r="BE4" s="423" t="s">
        <v>112</v>
      </c>
    </row>
    <row r="5" spans="1:57" s="58" customFormat="1" ht="32.25" thickBot="1">
      <c r="A5" s="431"/>
      <c r="B5" s="395"/>
      <c r="C5" s="395"/>
      <c r="D5" s="188" t="s">
        <v>113</v>
      </c>
      <c r="E5" s="188" t="s">
        <v>114</v>
      </c>
      <c r="F5" s="188" t="s">
        <v>115</v>
      </c>
      <c r="G5" s="188" t="s">
        <v>113</v>
      </c>
      <c r="H5" s="188" t="s">
        <v>114</v>
      </c>
      <c r="I5" s="188" t="s">
        <v>115</v>
      </c>
      <c r="J5" s="188" t="s">
        <v>113</v>
      </c>
      <c r="K5" s="188" t="s">
        <v>114</v>
      </c>
      <c r="L5" s="188" t="s">
        <v>115</v>
      </c>
      <c r="M5" s="190" t="s">
        <v>113</v>
      </c>
      <c r="N5" s="190" t="s">
        <v>114</v>
      </c>
      <c r="O5" s="190" t="s">
        <v>115</v>
      </c>
      <c r="P5" s="188" t="s">
        <v>113</v>
      </c>
      <c r="Q5" s="188" t="s">
        <v>114</v>
      </c>
      <c r="R5" s="188" t="s">
        <v>115</v>
      </c>
      <c r="S5" s="411"/>
      <c r="T5" s="411"/>
      <c r="U5" s="411"/>
      <c r="V5" s="411"/>
      <c r="W5" s="411"/>
      <c r="X5" s="411"/>
      <c r="Y5" s="411"/>
      <c r="Z5" s="411"/>
      <c r="AA5" s="411"/>
      <c r="AB5" s="411"/>
      <c r="AC5" s="413"/>
      <c r="AD5" s="413"/>
      <c r="AE5" s="413"/>
      <c r="AF5" s="413"/>
      <c r="AG5" s="413"/>
      <c r="AH5" s="409"/>
      <c r="AI5" s="409"/>
      <c r="AJ5" s="409"/>
      <c r="AK5" s="424"/>
      <c r="AL5" s="407"/>
      <c r="AM5" s="407"/>
      <c r="AN5" s="407"/>
      <c r="AO5" s="407"/>
      <c r="AP5" s="407"/>
      <c r="AQ5" s="407"/>
      <c r="AR5" s="407"/>
      <c r="AS5" s="406"/>
      <c r="AT5" s="406"/>
      <c r="AU5" s="406"/>
      <c r="AV5" s="406"/>
      <c r="AW5" s="420"/>
      <c r="AX5" s="420"/>
      <c r="AY5" s="420"/>
      <c r="AZ5" s="189" t="s">
        <v>116</v>
      </c>
      <c r="BA5" s="189" t="s">
        <v>117</v>
      </c>
      <c r="BB5" s="189" t="s">
        <v>118</v>
      </c>
      <c r="BC5" s="189" t="s">
        <v>116</v>
      </c>
      <c r="BD5" s="189" t="s">
        <v>117</v>
      </c>
      <c r="BE5" s="189" t="s">
        <v>118</v>
      </c>
    </row>
    <row r="6" spans="1:57" ht="46.5" thickBot="1">
      <c r="A6" s="59">
        <v>1</v>
      </c>
      <c r="B6" s="41" t="s">
        <v>508</v>
      </c>
      <c r="C6" s="277" t="s">
        <v>509</v>
      </c>
      <c r="D6" s="269">
        <v>1</v>
      </c>
      <c r="E6" s="269">
        <v>3</v>
      </c>
      <c r="F6" s="272">
        <f t="shared" ref="F6:F24" si="0">SUM(D6:E6)</f>
        <v>4</v>
      </c>
      <c r="G6" s="269">
        <v>0</v>
      </c>
      <c r="H6" s="269">
        <v>0</v>
      </c>
      <c r="I6" s="272">
        <f t="shared" ref="I6:I24" si="1">SUM(G6:H6)</f>
        <v>0</v>
      </c>
      <c r="J6" s="269">
        <v>6</v>
      </c>
      <c r="K6" s="269">
        <v>7</v>
      </c>
      <c r="L6" s="272">
        <f t="shared" ref="L6:L24" si="2">SUM(J6:K6)</f>
        <v>13</v>
      </c>
      <c r="M6" s="269">
        <v>5</v>
      </c>
      <c r="N6" s="269">
        <v>4</v>
      </c>
      <c r="O6" s="272">
        <f t="shared" ref="O6:O24" si="3">SUM(M6:N6)</f>
        <v>9</v>
      </c>
      <c r="P6" s="297">
        <f t="shared" ref="P6:P24" si="4">SUM(D6,G6,J6,M6)</f>
        <v>12</v>
      </c>
      <c r="Q6" s="297">
        <f t="shared" ref="Q6:Q24" si="5">SUM(E6,H6,K6,N6)</f>
        <v>14</v>
      </c>
      <c r="R6" s="272">
        <f t="shared" ref="R6:R24" si="6">SUM(F6,I6,L6,O6)</f>
        <v>26</v>
      </c>
      <c r="S6" s="269">
        <v>0</v>
      </c>
      <c r="T6" s="269">
        <v>6</v>
      </c>
      <c r="U6" s="269">
        <v>7</v>
      </c>
      <c r="V6" s="269">
        <v>0</v>
      </c>
      <c r="W6" s="269">
        <v>0</v>
      </c>
      <c r="X6" s="269">
        <v>0</v>
      </c>
      <c r="Y6" s="269">
        <v>0</v>
      </c>
      <c r="Z6" s="269">
        <v>0</v>
      </c>
      <c r="AA6" s="269">
        <v>13</v>
      </c>
      <c r="AB6" s="269">
        <v>0</v>
      </c>
      <c r="AC6" s="269">
        <v>0</v>
      </c>
      <c r="AD6" s="269">
        <v>8</v>
      </c>
      <c r="AE6" s="269">
        <v>0</v>
      </c>
      <c r="AF6" s="269">
        <v>0</v>
      </c>
      <c r="AG6" s="269">
        <v>5</v>
      </c>
      <c r="AH6" s="269">
        <v>3</v>
      </c>
      <c r="AI6" s="269">
        <v>10</v>
      </c>
      <c r="AJ6" s="269">
        <v>0</v>
      </c>
      <c r="AK6" s="265">
        <v>10.061999999999999</v>
      </c>
      <c r="AL6" s="269">
        <v>5</v>
      </c>
      <c r="AM6" s="269">
        <v>12</v>
      </c>
      <c r="AN6" s="269">
        <v>1</v>
      </c>
      <c r="AO6" s="269">
        <v>8</v>
      </c>
      <c r="AP6" s="269">
        <v>0</v>
      </c>
      <c r="AQ6" s="273"/>
      <c r="AR6" s="273"/>
      <c r="AS6" s="273"/>
      <c r="AT6" s="273"/>
      <c r="AU6" s="273"/>
      <c r="AV6" s="273"/>
      <c r="AW6" s="273"/>
      <c r="AX6" s="273"/>
      <c r="AY6" s="272">
        <f>AW6+AX6</f>
        <v>0</v>
      </c>
      <c r="AZ6" s="273"/>
      <c r="BA6" s="273"/>
      <c r="BB6" s="273"/>
      <c r="BC6" s="273"/>
      <c r="BD6" s="273"/>
      <c r="BE6" s="273"/>
    </row>
    <row r="7" spans="1:57" ht="32.25" thickBot="1">
      <c r="A7" s="59">
        <v>2</v>
      </c>
      <c r="B7" s="61" t="s">
        <v>510</v>
      </c>
      <c r="C7" s="260" t="s">
        <v>511</v>
      </c>
      <c r="D7" s="270">
        <v>0</v>
      </c>
      <c r="E7" s="270">
        <v>0</v>
      </c>
      <c r="F7" s="272">
        <f t="shared" si="0"/>
        <v>0</v>
      </c>
      <c r="G7" s="270">
        <v>0</v>
      </c>
      <c r="H7" s="270">
        <v>0</v>
      </c>
      <c r="I7" s="272">
        <f t="shared" si="1"/>
        <v>0</v>
      </c>
      <c r="J7" s="270">
        <v>0</v>
      </c>
      <c r="K7" s="270">
        <v>0</v>
      </c>
      <c r="L7" s="272">
        <f t="shared" si="2"/>
        <v>0</v>
      </c>
      <c r="M7" s="270">
        <v>0</v>
      </c>
      <c r="N7" s="270">
        <v>0</v>
      </c>
      <c r="O7" s="272">
        <f t="shared" si="3"/>
        <v>0</v>
      </c>
      <c r="P7" s="297">
        <f t="shared" si="4"/>
        <v>0</v>
      </c>
      <c r="Q7" s="297">
        <f t="shared" si="5"/>
        <v>0</v>
      </c>
      <c r="R7" s="272">
        <f t="shared" si="6"/>
        <v>0</v>
      </c>
      <c r="S7" s="270">
        <v>0</v>
      </c>
      <c r="T7" s="270">
        <v>0</v>
      </c>
      <c r="U7" s="270">
        <v>0</v>
      </c>
      <c r="V7" s="270">
        <v>0</v>
      </c>
      <c r="W7" s="270">
        <v>0</v>
      </c>
      <c r="X7" s="270">
        <v>0</v>
      </c>
      <c r="Y7" s="270">
        <v>0</v>
      </c>
      <c r="Z7" s="270">
        <v>0</v>
      </c>
      <c r="AA7" s="270">
        <v>0</v>
      </c>
      <c r="AB7" s="270">
        <v>0</v>
      </c>
      <c r="AC7" s="270">
        <v>0</v>
      </c>
      <c r="AD7" s="270">
        <v>0</v>
      </c>
      <c r="AE7" s="270">
        <v>0</v>
      </c>
      <c r="AF7" s="270">
        <v>0</v>
      </c>
      <c r="AG7" s="270">
        <v>0</v>
      </c>
      <c r="AH7" s="270">
        <v>0</v>
      </c>
      <c r="AI7" s="270">
        <v>0</v>
      </c>
      <c r="AJ7" s="270">
        <v>0</v>
      </c>
      <c r="AK7" s="267">
        <v>0</v>
      </c>
      <c r="AL7" s="270">
        <v>0</v>
      </c>
      <c r="AM7" s="270">
        <v>0</v>
      </c>
      <c r="AN7" s="270">
        <v>0</v>
      </c>
      <c r="AO7" s="270">
        <v>0</v>
      </c>
      <c r="AP7" s="270">
        <v>0</v>
      </c>
      <c r="AQ7" s="270">
        <v>0</v>
      </c>
      <c r="AR7" s="270">
        <v>0</v>
      </c>
      <c r="AS7" s="270">
        <v>0</v>
      </c>
      <c r="AT7" s="270">
        <v>0</v>
      </c>
      <c r="AU7" s="270">
        <v>0</v>
      </c>
      <c r="AV7" s="270">
        <v>0</v>
      </c>
      <c r="AW7" s="270">
        <v>0</v>
      </c>
      <c r="AX7" s="270">
        <v>0</v>
      </c>
      <c r="AY7" s="272">
        <f t="shared" ref="AY7:AY23" si="7">AW7+AX7</f>
        <v>0</v>
      </c>
      <c r="AZ7" s="270">
        <v>0</v>
      </c>
      <c r="BA7" s="270">
        <v>0</v>
      </c>
      <c r="BB7" s="270">
        <v>0</v>
      </c>
      <c r="BC7" s="270">
        <v>0</v>
      </c>
      <c r="BD7" s="270">
        <v>0</v>
      </c>
      <c r="BE7" s="270">
        <v>0</v>
      </c>
    </row>
    <row r="8" spans="1:57" ht="16.5" thickBot="1">
      <c r="A8" s="59">
        <v>3</v>
      </c>
      <c r="B8" s="61" t="s">
        <v>488</v>
      </c>
      <c r="C8" s="260" t="s">
        <v>512</v>
      </c>
      <c r="D8" s="270">
        <v>5</v>
      </c>
      <c r="E8" s="270">
        <v>6</v>
      </c>
      <c r="F8" s="272">
        <f t="shared" si="0"/>
        <v>11</v>
      </c>
      <c r="G8" s="270">
        <v>7</v>
      </c>
      <c r="H8" s="270">
        <v>5</v>
      </c>
      <c r="I8" s="272">
        <f t="shared" si="1"/>
        <v>12</v>
      </c>
      <c r="J8" s="270">
        <v>3</v>
      </c>
      <c r="K8" s="270">
        <v>3</v>
      </c>
      <c r="L8" s="272">
        <f t="shared" si="2"/>
        <v>6</v>
      </c>
      <c r="M8" s="270">
        <v>30</v>
      </c>
      <c r="N8" s="270">
        <v>32</v>
      </c>
      <c r="O8" s="272">
        <f t="shared" si="3"/>
        <v>62</v>
      </c>
      <c r="P8" s="297">
        <f t="shared" si="4"/>
        <v>45</v>
      </c>
      <c r="Q8" s="297">
        <f t="shared" si="5"/>
        <v>46</v>
      </c>
      <c r="R8" s="272">
        <f t="shared" si="6"/>
        <v>91</v>
      </c>
      <c r="S8" s="270">
        <v>22</v>
      </c>
      <c r="T8" s="270">
        <v>4</v>
      </c>
      <c r="U8" s="270">
        <v>13</v>
      </c>
      <c r="V8" s="270">
        <v>0</v>
      </c>
      <c r="W8" s="270">
        <v>6</v>
      </c>
      <c r="X8" s="270">
        <v>3</v>
      </c>
      <c r="Y8" s="270">
        <v>0</v>
      </c>
      <c r="Z8" s="270">
        <v>8</v>
      </c>
      <c r="AA8" s="270">
        <v>21</v>
      </c>
      <c r="AB8" s="270">
        <v>35</v>
      </c>
      <c r="AC8" s="270">
        <v>0</v>
      </c>
      <c r="AD8" s="270">
        <v>0</v>
      </c>
      <c r="AE8" s="270">
        <v>0</v>
      </c>
      <c r="AF8" s="270">
        <v>0</v>
      </c>
      <c r="AG8" s="270">
        <v>62</v>
      </c>
      <c r="AH8" s="270">
        <v>0</v>
      </c>
      <c r="AI8" s="270">
        <v>80</v>
      </c>
      <c r="AJ8" s="270">
        <v>9</v>
      </c>
      <c r="AK8" s="267">
        <v>28.54</v>
      </c>
      <c r="AL8" s="270">
        <v>75</v>
      </c>
      <c r="AM8" s="270">
        <v>21</v>
      </c>
      <c r="AN8" s="270">
        <v>2</v>
      </c>
      <c r="AO8" s="270">
        <v>0</v>
      </c>
      <c r="AP8" s="270">
        <v>0</v>
      </c>
      <c r="AQ8" s="270">
        <v>3</v>
      </c>
      <c r="AR8" s="270">
        <v>0</v>
      </c>
      <c r="AS8" s="270">
        <v>0</v>
      </c>
      <c r="AT8" s="270">
        <v>0</v>
      </c>
      <c r="AU8" s="270">
        <v>0</v>
      </c>
      <c r="AV8" s="270">
        <v>0</v>
      </c>
      <c r="AW8" s="270">
        <v>75</v>
      </c>
      <c r="AX8" s="270">
        <v>0</v>
      </c>
      <c r="AY8" s="272">
        <f t="shared" si="7"/>
        <v>75</v>
      </c>
      <c r="AZ8" s="270">
        <v>0</v>
      </c>
      <c r="BA8" s="270">
        <v>0</v>
      </c>
      <c r="BB8" s="270">
        <v>0</v>
      </c>
      <c r="BC8" s="270">
        <v>0</v>
      </c>
      <c r="BD8" s="270">
        <v>0</v>
      </c>
      <c r="BE8" s="270">
        <v>0</v>
      </c>
    </row>
    <row r="9" spans="1:57" ht="16.5" thickBot="1">
      <c r="A9" s="59">
        <v>4</v>
      </c>
      <c r="B9" s="61" t="s">
        <v>513</v>
      </c>
      <c r="C9" s="260" t="s">
        <v>514</v>
      </c>
      <c r="D9" s="270">
        <v>4</v>
      </c>
      <c r="E9" s="270">
        <v>5</v>
      </c>
      <c r="F9" s="272">
        <f t="shared" si="0"/>
        <v>9</v>
      </c>
      <c r="G9" s="270">
        <v>2</v>
      </c>
      <c r="H9" s="270">
        <v>3</v>
      </c>
      <c r="I9" s="272">
        <f t="shared" si="1"/>
        <v>5</v>
      </c>
      <c r="J9" s="270">
        <v>6</v>
      </c>
      <c r="K9" s="270">
        <v>8</v>
      </c>
      <c r="L9" s="272">
        <f t="shared" si="2"/>
        <v>14</v>
      </c>
      <c r="M9" s="270">
        <v>13</v>
      </c>
      <c r="N9" s="270">
        <v>9</v>
      </c>
      <c r="O9" s="272">
        <f t="shared" si="3"/>
        <v>22</v>
      </c>
      <c r="P9" s="297">
        <f t="shared" si="4"/>
        <v>25</v>
      </c>
      <c r="Q9" s="297">
        <f t="shared" si="5"/>
        <v>25</v>
      </c>
      <c r="R9" s="272">
        <f t="shared" si="6"/>
        <v>50</v>
      </c>
      <c r="S9" s="270">
        <v>0</v>
      </c>
      <c r="T9" s="270">
        <v>1</v>
      </c>
      <c r="U9" s="270">
        <v>12</v>
      </c>
      <c r="V9" s="270">
        <v>1</v>
      </c>
      <c r="W9" s="270">
        <v>3</v>
      </c>
      <c r="X9" s="270">
        <v>0</v>
      </c>
      <c r="Y9" s="270">
        <v>0</v>
      </c>
      <c r="Z9" s="270">
        <v>4</v>
      </c>
      <c r="AA9" s="270">
        <v>12</v>
      </c>
      <c r="AB9" s="270">
        <v>3</v>
      </c>
      <c r="AC9" s="270">
        <v>0</v>
      </c>
      <c r="AD9" s="270">
        <v>3</v>
      </c>
      <c r="AE9" s="270">
        <v>0</v>
      </c>
      <c r="AF9" s="270">
        <v>0</v>
      </c>
      <c r="AG9" s="270">
        <v>33</v>
      </c>
      <c r="AH9" s="270">
        <v>20</v>
      </c>
      <c r="AI9" s="270">
        <v>12</v>
      </c>
      <c r="AJ9" s="270">
        <v>1</v>
      </c>
      <c r="AK9" s="267">
        <v>8.1</v>
      </c>
      <c r="AL9" s="270">
        <v>5</v>
      </c>
      <c r="AM9" s="270">
        <v>33</v>
      </c>
      <c r="AN9" s="270">
        <v>0</v>
      </c>
      <c r="AO9" s="270">
        <v>0</v>
      </c>
      <c r="AP9" s="270">
        <v>0</v>
      </c>
      <c r="AQ9" s="270">
        <v>2</v>
      </c>
      <c r="AR9" s="270">
        <v>0</v>
      </c>
      <c r="AS9" s="270">
        <v>0</v>
      </c>
      <c r="AT9" s="270">
        <v>0</v>
      </c>
      <c r="AU9" s="270">
        <v>0</v>
      </c>
      <c r="AV9" s="270">
        <v>3</v>
      </c>
      <c r="AW9" s="270">
        <v>5</v>
      </c>
      <c r="AX9" s="270">
        <v>2</v>
      </c>
      <c r="AY9" s="272">
        <f t="shared" si="7"/>
        <v>7</v>
      </c>
      <c r="AZ9" s="270">
        <v>2</v>
      </c>
      <c r="BA9" s="270">
        <v>0</v>
      </c>
      <c r="BB9" s="270">
        <v>0</v>
      </c>
      <c r="BC9" s="270">
        <v>0</v>
      </c>
      <c r="BD9" s="270">
        <v>0</v>
      </c>
      <c r="BE9" s="270">
        <v>0</v>
      </c>
    </row>
    <row r="10" spans="1:57" ht="20.25" customHeight="1" thickBot="1">
      <c r="A10" s="59">
        <v>5</v>
      </c>
      <c r="B10" s="61" t="s">
        <v>490</v>
      </c>
      <c r="C10" s="260" t="s">
        <v>515</v>
      </c>
      <c r="D10" s="270">
        <v>2</v>
      </c>
      <c r="E10" s="270">
        <v>1</v>
      </c>
      <c r="F10" s="272">
        <f t="shared" si="0"/>
        <v>3</v>
      </c>
      <c r="G10" s="270">
        <v>1</v>
      </c>
      <c r="H10" s="270">
        <v>0</v>
      </c>
      <c r="I10" s="272">
        <f t="shared" si="1"/>
        <v>1</v>
      </c>
      <c r="J10" s="270">
        <v>0</v>
      </c>
      <c r="K10" s="270">
        <v>0</v>
      </c>
      <c r="L10" s="272">
        <f t="shared" si="2"/>
        <v>0</v>
      </c>
      <c r="M10" s="270">
        <v>1</v>
      </c>
      <c r="N10" s="270">
        <v>1</v>
      </c>
      <c r="O10" s="272">
        <f t="shared" si="3"/>
        <v>2</v>
      </c>
      <c r="P10" s="297">
        <f t="shared" si="4"/>
        <v>4</v>
      </c>
      <c r="Q10" s="297">
        <f t="shared" si="5"/>
        <v>2</v>
      </c>
      <c r="R10" s="272">
        <f t="shared" si="6"/>
        <v>6</v>
      </c>
      <c r="S10" s="270">
        <v>0</v>
      </c>
      <c r="T10" s="270">
        <v>2</v>
      </c>
      <c r="U10" s="270">
        <v>6</v>
      </c>
      <c r="V10" s="270">
        <v>0</v>
      </c>
      <c r="W10" s="270">
        <v>2</v>
      </c>
      <c r="X10" s="270">
        <v>0</v>
      </c>
      <c r="Y10" s="270">
        <v>0</v>
      </c>
      <c r="Z10" s="270">
        <v>4</v>
      </c>
      <c r="AA10" s="270">
        <v>4</v>
      </c>
      <c r="AB10" s="270">
        <v>0</v>
      </c>
      <c r="AC10" s="270">
        <v>0</v>
      </c>
      <c r="AD10" s="270">
        <v>4</v>
      </c>
      <c r="AE10" s="270">
        <v>0</v>
      </c>
      <c r="AF10" s="270">
        <v>0</v>
      </c>
      <c r="AG10" s="270">
        <v>2</v>
      </c>
      <c r="AH10" s="270">
        <v>1</v>
      </c>
      <c r="AI10" s="270">
        <v>5</v>
      </c>
      <c r="AJ10" s="270">
        <v>0</v>
      </c>
      <c r="AK10" s="268"/>
      <c r="AL10" s="270">
        <v>4</v>
      </c>
      <c r="AM10" s="270">
        <v>2</v>
      </c>
      <c r="AN10" s="270">
        <v>0</v>
      </c>
      <c r="AO10" s="270">
        <v>0</v>
      </c>
      <c r="AP10" s="270">
        <v>0</v>
      </c>
      <c r="AQ10" s="271">
        <v>0</v>
      </c>
      <c r="AR10" s="274"/>
      <c r="AS10" s="270">
        <v>0</v>
      </c>
      <c r="AT10" s="270">
        <v>0</v>
      </c>
      <c r="AU10" s="270">
        <v>0</v>
      </c>
      <c r="AV10" s="270">
        <v>0</v>
      </c>
      <c r="AW10" s="270">
        <v>6</v>
      </c>
      <c r="AX10" s="270">
        <v>0</v>
      </c>
      <c r="AY10" s="272">
        <f t="shared" si="7"/>
        <v>6</v>
      </c>
      <c r="AZ10" s="270">
        <v>0</v>
      </c>
      <c r="BA10" s="270">
        <v>0</v>
      </c>
      <c r="BB10" s="270">
        <v>0</v>
      </c>
      <c r="BC10" s="270">
        <v>0</v>
      </c>
      <c r="BD10" s="270">
        <v>0</v>
      </c>
      <c r="BE10" s="270">
        <v>0</v>
      </c>
    </row>
    <row r="11" spans="1:57" ht="32.25" thickBot="1">
      <c r="A11" s="59">
        <v>6</v>
      </c>
      <c r="B11" s="61" t="s">
        <v>491</v>
      </c>
      <c r="C11" s="260" t="s">
        <v>516</v>
      </c>
      <c r="D11" s="270">
        <v>1</v>
      </c>
      <c r="E11" s="270">
        <v>3</v>
      </c>
      <c r="F11" s="272">
        <f t="shared" si="0"/>
        <v>4</v>
      </c>
      <c r="G11" s="270">
        <v>0</v>
      </c>
      <c r="H11" s="270">
        <v>1</v>
      </c>
      <c r="I11" s="272">
        <f t="shared" si="1"/>
        <v>1</v>
      </c>
      <c r="J11" s="270">
        <v>5</v>
      </c>
      <c r="K11" s="270">
        <v>6</v>
      </c>
      <c r="L11" s="272">
        <f t="shared" si="2"/>
        <v>11</v>
      </c>
      <c r="M11" s="270">
        <v>4</v>
      </c>
      <c r="N11" s="270">
        <v>2</v>
      </c>
      <c r="O11" s="272">
        <f t="shared" si="3"/>
        <v>6</v>
      </c>
      <c r="P11" s="297">
        <f t="shared" si="4"/>
        <v>10</v>
      </c>
      <c r="Q11" s="297">
        <f t="shared" si="5"/>
        <v>12</v>
      </c>
      <c r="R11" s="272">
        <f t="shared" si="6"/>
        <v>22</v>
      </c>
      <c r="S11" s="270">
        <v>0</v>
      </c>
      <c r="T11" s="270">
        <v>6</v>
      </c>
      <c r="U11" s="270">
        <v>9</v>
      </c>
      <c r="V11" s="270">
        <v>1</v>
      </c>
      <c r="W11" s="270">
        <v>4</v>
      </c>
      <c r="X11" s="270">
        <v>0</v>
      </c>
      <c r="Y11" s="270">
        <v>0</v>
      </c>
      <c r="Z11" s="270">
        <v>5</v>
      </c>
      <c r="AA11" s="270">
        <v>4</v>
      </c>
      <c r="AB11" s="270">
        <v>0</v>
      </c>
      <c r="AC11" s="270">
        <v>0</v>
      </c>
      <c r="AD11" s="270">
        <v>0</v>
      </c>
      <c r="AE11" s="270">
        <v>0</v>
      </c>
      <c r="AF11" s="270">
        <v>0</v>
      </c>
      <c r="AG11" s="270">
        <v>11</v>
      </c>
      <c r="AH11" s="270">
        <v>5</v>
      </c>
      <c r="AI11" s="270">
        <v>3</v>
      </c>
      <c r="AJ11" s="270">
        <v>0</v>
      </c>
      <c r="AK11" s="267">
        <v>0.02</v>
      </c>
      <c r="AL11" s="270">
        <v>2</v>
      </c>
      <c r="AM11" s="270">
        <v>7</v>
      </c>
      <c r="AN11" s="270">
        <v>1</v>
      </c>
      <c r="AO11" s="270">
        <v>0</v>
      </c>
      <c r="AP11" s="270">
        <v>0</v>
      </c>
      <c r="AQ11" s="270">
        <v>3</v>
      </c>
      <c r="AR11" s="270">
        <v>0</v>
      </c>
      <c r="AS11" s="270">
        <v>3</v>
      </c>
      <c r="AT11" s="270">
        <v>2</v>
      </c>
      <c r="AU11" s="270">
        <v>1</v>
      </c>
      <c r="AV11" s="270">
        <v>9</v>
      </c>
      <c r="AW11" s="270">
        <v>2</v>
      </c>
      <c r="AX11" s="270">
        <v>1</v>
      </c>
      <c r="AY11" s="272">
        <f t="shared" si="7"/>
        <v>3</v>
      </c>
      <c r="AZ11" s="270">
        <v>0</v>
      </c>
      <c r="BA11" s="270">
        <v>0</v>
      </c>
      <c r="BB11" s="270">
        <v>0</v>
      </c>
      <c r="BC11" s="270">
        <v>0</v>
      </c>
      <c r="BD11" s="270">
        <v>0</v>
      </c>
      <c r="BE11" s="270">
        <v>0</v>
      </c>
    </row>
    <row r="12" spans="1:57" ht="32.25" thickBot="1">
      <c r="A12" s="59">
        <v>7</v>
      </c>
      <c r="B12" s="61" t="s">
        <v>492</v>
      </c>
      <c r="C12" s="260" t="s">
        <v>517</v>
      </c>
      <c r="D12" s="270">
        <v>6</v>
      </c>
      <c r="E12" s="270">
        <v>5</v>
      </c>
      <c r="F12" s="272">
        <f t="shared" si="0"/>
        <v>11</v>
      </c>
      <c r="G12" s="270">
        <v>0</v>
      </c>
      <c r="H12" s="270">
        <v>0</v>
      </c>
      <c r="I12" s="272">
        <f t="shared" si="1"/>
        <v>0</v>
      </c>
      <c r="J12" s="270">
        <v>7</v>
      </c>
      <c r="K12" s="270">
        <v>9</v>
      </c>
      <c r="L12" s="272">
        <f t="shared" si="2"/>
        <v>16</v>
      </c>
      <c r="M12" s="270">
        <v>2</v>
      </c>
      <c r="N12" s="270">
        <v>6</v>
      </c>
      <c r="O12" s="272">
        <f t="shared" si="3"/>
        <v>8</v>
      </c>
      <c r="P12" s="297">
        <f t="shared" si="4"/>
        <v>15</v>
      </c>
      <c r="Q12" s="297">
        <f t="shared" si="5"/>
        <v>20</v>
      </c>
      <c r="R12" s="272">
        <f t="shared" si="6"/>
        <v>35</v>
      </c>
      <c r="S12" s="270">
        <v>0</v>
      </c>
      <c r="T12" s="270">
        <v>0</v>
      </c>
      <c r="U12" s="270">
        <v>3</v>
      </c>
      <c r="V12" s="270">
        <v>0</v>
      </c>
      <c r="W12" s="270">
        <v>0</v>
      </c>
      <c r="X12" s="270">
        <v>1</v>
      </c>
      <c r="Y12" s="270">
        <v>0</v>
      </c>
      <c r="Z12" s="270">
        <v>2</v>
      </c>
      <c r="AA12" s="270">
        <v>0</v>
      </c>
      <c r="AB12" s="270">
        <v>0</v>
      </c>
      <c r="AC12" s="270">
        <v>0</v>
      </c>
      <c r="AD12" s="270">
        <v>0</v>
      </c>
      <c r="AE12" s="270">
        <v>0</v>
      </c>
      <c r="AF12" s="270">
        <v>0</v>
      </c>
      <c r="AG12" s="270">
        <v>18</v>
      </c>
      <c r="AH12" s="270">
        <v>17</v>
      </c>
      <c r="AI12" s="270">
        <v>0</v>
      </c>
      <c r="AJ12" s="270">
        <v>1</v>
      </c>
      <c r="AK12" s="267">
        <v>1.6</v>
      </c>
      <c r="AL12" s="270">
        <v>0</v>
      </c>
      <c r="AM12" s="270">
        <v>14</v>
      </c>
      <c r="AN12" s="270">
        <v>0</v>
      </c>
      <c r="AO12" s="270">
        <v>0</v>
      </c>
      <c r="AP12" s="270">
        <v>0</v>
      </c>
      <c r="AQ12" s="270">
        <v>1</v>
      </c>
      <c r="AR12" s="270">
        <v>0</v>
      </c>
      <c r="AS12" s="270">
        <v>1</v>
      </c>
      <c r="AT12" s="270">
        <v>0</v>
      </c>
      <c r="AU12" s="270">
        <v>0</v>
      </c>
      <c r="AV12" s="270">
        <v>0</v>
      </c>
      <c r="AW12" s="270">
        <v>0</v>
      </c>
      <c r="AX12" s="270">
        <v>1</v>
      </c>
      <c r="AY12" s="272">
        <f t="shared" si="7"/>
        <v>1</v>
      </c>
      <c r="AZ12" s="270">
        <v>0</v>
      </c>
      <c r="BA12" s="270">
        <v>0</v>
      </c>
      <c r="BB12" s="270">
        <v>0</v>
      </c>
      <c r="BC12" s="270">
        <v>0</v>
      </c>
      <c r="BD12" s="270">
        <v>0</v>
      </c>
      <c r="BE12" s="270">
        <v>0</v>
      </c>
    </row>
    <row r="13" spans="1:57" ht="16.5" thickBot="1">
      <c r="A13" s="59">
        <v>8</v>
      </c>
      <c r="B13" s="61" t="s">
        <v>493</v>
      </c>
      <c r="C13" s="260" t="s">
        <v>518</v>
      </c>
      <c r="D13" s="270">
        <v>0</v>
      </c>
      <c r="E13" s="270">
        <v>0</v>
      </c>
      <c r="F13" s="272">
        <f t="shared" si="0"/>
        <v>0</v>
      </c>
      <c r="G13" s="270">
        <v>0</v>
      </c>
      <c r="H13" s="270">
        <v>0</v>
      </c>
      <c r="I13" s="272">
        <f t="shared" si="1"/>
        <v>0</v>
      </c>
      <c r="J13" s="270">
        <v>0</v>
      </c>
      <c r="K13" s="270">
        <v>0</v>
      </c>
      <c r="L13" s="272">
        <f t="shared" si="2"/>
        <v>0</v>
      </c>
      <c r="M13" s="270">
        <v>0</v>
      </c>
      <c r="N13" s="270">
        <v>0</v>
      </c>
      <c r="O13" s="272">
        <f t="shared" si="3"/>
        <v>0</v>
      </c>
      <c r="P13" s="297">
        <f t="shared" si="4"/>
        <v>0</v>
      </c>
      <c r="Q13" s="297">
        <f t="shared" si="5"/>
        <v>0</v>
      </c>
      <c r="R13" s="272">
        <f t="shared" si="6"/>
        <v>0</v>
      </c>
      <c r="S13" s="270">
        <v>0</v>
      </c>
      <c r="T13" s="270">
        <v>0</v>
      </c>
      <c r="U13" s="270">
        <v>0</v>
      </c>
      <c r="V13" s="270">
        <v>0</v>
      </c>
      <c r="W13" s="270">
        <v>0</v>
      </c>
      <c r="X13" s="270">
        <v>0</v>
      </c>
      <c r="Y13" s="270">
        <v>0</v>
      </c>
      <c r="Z13" s="270">
        <v>0</v>
      </c>
      <c r="AA13" s="270">
        <v>0</v>
      </c>
      <c r="AB13" s="270">
        <v>0</v>
      </c>
      <c r="AC13" s="270">
        <v>0</v>
      </c>
      <c r="AD13" s="270">
        <v>0</v>
      </c>
      <c r="AE13" s="270">
        <v>0</v>
      </c>
      <c r="AF13" s="270">
        <v>0</v>
      </c>
      <c r="AG13" s="270">
        <v>0</v>
      </c>
      <c r="AH13" s="270">
        <v>0</v>
      </c>
      <c r="AI13" s="270">
        <v>0</v>
      </c>
      <c r="AJ13" s="270">
        <v>0</v>
      </c>
      <c r="AK13" s="267">
        <v>0</v>
      </c>
      <c r="AL13" s="270">
        <v>0</v>
      </c>
      <c r="AM13" s="270">
        <v>0</v>
      </c>
      <c r="AN13" s="270">
        <v>0</v>
      </c>
      <c r="AO13" s="270">
        <v>0</v>
      </c>
      <c r="AP13" s="270">
        <v>0</v>
      </c>
      <c r="AQ13" s="270">
        <v>0</v>
      </c>
      <c r="AR13" s="270">
        <v>0</v>
      </c>
      <c r="AS13" s="270">
        <v>0</v>
      </c>
      <c r="AT13" s="270">
        <v>0</v>
      </c>
      <c r="AU13" s="270">
        <v>0</v>
      </c>
      <c r="AV13" s="270">
        <v>0</v>
      </c>
      <c r="AW13" s="270">
        <v>0</v>
      </c>
      <c r="AX13" s="270">
        <v>0</v>
      </c>
      <c r="AY13" s="272">
        <f t="shared" si="7"/>
        <v>0</v>
      </c>
      <c r="AZ13" s="270">
        <v>0</v>
      </c>
      <c r="BA13" s="270">
        <v>0</v>
      </c>
      <c r="BB13" s="270">
        <v>0</v>
      </c>
      <c r="BC13" s="270">
        <v>0</v>
      </c>
      <c r="BD13" s="270">
        <v>0</v>
      </c>
      <c r="BE13" s="270">
        <v>0</v>
      </c>
    </row>
    <row r="14" spans="1:57" ht="16.5" thickBot="1">
      <c r="A14" s="59">
        <v>9</v>
      </c>
      <c r="B14" s="61" t="s">
        <v>519</v>
      </c>
      <c r="C14" s="260" t="s">
        <v>520</v>
      </c>
      <c r="D14" s="270">
        <v>5</v>
      </c>
      <c r="E14" s="270">
        <v>2</v>
      </c>
      <c r="F14" s="272">
        <f t="shared" si="0"/>
        <v>7</v>
      </c>
      <c r="G14" s="270">
        <v>1</v>
      </c>
      <c r="H14" s="270">
        <v>1</v>
      </c>
      <c r="I14" s="272">
        <f t="shared" si="1"/>
        <v>2</v>
      </c>
      <c r="J14" s="274"/>
      <c r="K14" s="274"/>
      <c r="L14" s="272">
        <f t="shared" si="2"/>
        <v>0</v>
      </c>
      <c r="M14" s="274"/>
      <c r="N14" s="274"/>
      <c r="O14" s="272">
        <f t="shared" si="3"/>
        <v>0</v>
      </c>
      <c r="P14" s="297">
        <f t="shared" si="4"/>
        <v>6</v>
      </c>
      <c r="Q14" s="297">
        <f t="shared" si="5"/>
        <v>3</v>
      </c>
      <c r="R14" s="272">
        <f t="shared" si="6"/>
        <v>9</v>
      </c>
      <c r="S14" s="270">
        <v>0</v>
      </c>
      <c r="T14" s="270">
        <v>0</v>
      </c>
      <c r="U14" s="270">
        <v>2</v>
      </c>
      <c r="V14" s="270">
        <v>2</v>
      </c>
      <c r="W14" s="270">
        <v>1</v>
      </c>
      <c r="X14" s="274"/>
      <c r="Y14" s="274"/>
      <c r="Z14" s="270">
        <v>4</v>
      </c>
      <c r="AA14" s="274"/>
      <c r="AB14" s="274"/>
      <c r="AC14" s="270">
        <v>0</v>
      </c>
      <c r="AD14" s="270">
        <v>0</v>
      </c>
      <c r="AE14" s="270">
        <v>0</v>
      </c>
      <c r="AF14" s="270">
        <v>0</v>
      </c>
      <c r="AG14" s="270">
        <v>9</v>
      </c>
      <c r="AH14" s="270">
        <v>3</v>
      </c>
      <c r="AI14" s="270">
        <v>6</v>
      </c>
      <c r="AJ14" s="270">
        <v>0</v>
      </c>
      <c r="AK14" s="268">
        <v>11.66</v>
      </c>
      <c r="AL14" s="270">
        <v>5</v>
      </c>
      <c r="AM14" s="270">
        <v>7</v>
      </c>
      <c r="AN14" s="270">
        <v>2</v>
      </c>
      <c r="AO14" s="270">
        <v>0</v>
      </c>
      <c r="AP14" s="270">
        <v>0</v>
      </c>
      <c r="AQ14" s="270">
        <v>0</v>
      </c>
      <c r="AR14" s="270">
        <v>0</v>
      </c>
      <c r="AS14" s="270">
        <v>0</v>
      </c>
      <c r="AT14" s="270">
        <v>0</v>
      </c>
      <c r="AU14" s="270">
        <v>0</v>
      </c>
      <c r="AV14" s="270">
        <v>0</v>
      </c>
      <c r="AW14" s="270">
        <v>5</v>
      </c>
      <c r="AX14" s="270">
        <v>0</v>
      </c>
      <c r="AY14" s="272">
        <f t="shared" si="7"/>
        <v>5</v>
      </c>
      <c r="AZ14" s="270">
        <v>2</v>
      </c>
      <c r="BA14" s="270">
        <v>0</v>
      </c>
      <c r="BB14" s="270">
        <v>0</v>
      </c>
      <c r="BC14" s="270">
        <v>0</v>
      </c>
      <c r="BD14" s="270">
        <v>0</v>
      </c>
      <c r="BE14" s="270">
        <v>0</v>
      </c>
    </row>
    <row r="15" spans="1:57" ht="16.5" thickBot="1">
      <c r="A15" s="59">
        <v>10</v>
      </c>
      <c r="B15" s="61" t="s">
        <v>521</v>
      </c>
      <c r="C15" s="302" t="s">
        <v>522</v>
      </c>
      <c r="D15" s="296">
        <v>0</v>
      </c>
      <c r="E15" s="296">
        <v>0</v>
      </c>
      <c r="F15" s="272">
        <f t="shared" si="0"/>
        <v>0</v>
      </c>
      <c r="G15" s="296">
        <v>0</v>
      </c>
      <c r="H15" s="296">
        <v>0</v>
      </c>
      <c r="I15" s="272">
        <f t="shared" si="1"/>
        <v>0</v>
      </c>
      <c r="J15" s="296">
        <v>0</v>
      </c>
      <c r="K15" s="296">
        <v>0</v>
      </c>
      <c r="L15" s="272">
        <f t="shared" si="2"/>
        <v>0</v>
      </c>
      <c r="M15" s="296">
        <v>0</v>
      </c>
      <c r="N15" s="296">
        <v>0</v>
      </c>
      <c r="O15" s="272">
        <f t="shared" si="3"/>
        <v>0</v>
      </c>
      <c r="P15" s="297">
        <f t="shared" si="4"/>
        <v>0</v>
      </c>
      <c r="Q15" s="297">
        <f t="shared" si="5"/>
        <v>0</v>
      </c>
      <c r="R15" s="272">
        <f t="shared" si="6"/>
        <v>0</v>
      </c>
      <c r="S15" s="296">
        <v>0</v>
      </c>
      <c r="T15" s="296">
        <v>0</v>
      </c>
      <c r="U15" s="296">
        <v>0</v>
      </c>
      <c r="V15" s="296">
        <v>0</v>
      </c>
      <c r="W15" s="296">
        <v>0</v>
      </c>
      <c r="X15" s="298"/>
      <c r="Y15" s="296">
        <v>0</v>
      </c>
      <c r="Z15" s="296">
        <v>0</v>
      </c>
      <c r="AA15" s="296">
        <v>0</v>
      </c>
      <c r="AB15" s="296">
        <v>0</v>
      </c>
      <c r="AC15" s="296">
        <v>0</v>
      </c>
      <c r="AD15" s="296">
        <v>0</v>
      </c>
      <c r="AE15" s="296">
        <v>0</v>
      </c>
      <c r="AF15" s="296">
        <v>0</v>
      </c>
      <c r="AG15" s="296">
        <v>0</v>
      </c>
      <c r="AH15" s="296">
        <v>0</v>
      </c>
      <c r="AI15" s="296">
        <v>0</v>
      </c>
      <c r="AJ15" s="296">
        <v>0</v>
      </c>
      <c r="AK15" s="299">
        <v>0</v>
      </c>
      <c r="AL15" s="296">
        <v>0</v>
      </c>
      <c r="AM15" s="296">
        <v>0</v>
      </c>
      <c r="AN15" s="296">
        <v>0</v>
      </c>
      <c r="AO15" s="296">
        <v>0</v>
      </c>
      <c r="AP15" s="296">
        <v>0</v>
      </c>
      <c r="AQ15" s="296">
        <v>0</v>
      </c>
      <c r="AR15" s="296">
        <v>0</v>
      </c>
      <c r="AS15" s="296">
        <v>0</v>
      </c>
      <c r="AT15" s="296">
        <v>0</v>
      </c>
      <c r="AU15" s="296">
        <v>0</v>
      </c>
      <c r="AV15" s="296">
        <v>0</v>
      </c>
      <c r="AW15" s="296">
        <v>0</v>
      </c>
      <c r="AX15" s="296">
        <v>0</v>
      </c>
      <c r="AY15" s="297">
        <f t="shared" si="7"/>
        <v>0</v>
      </c>
      <c r="AZ15" s="296">
        <v>0</v>
      </c>
      <c r="BA15" s="296">
        <v>0</v>
      </c>
      <c r="BB15" s="296">
        <v>0</v>
      </c>
      <c r="BC15" s="296">
        <v>0</v>
      </c>
      <c r="BD15" s="296">
        <v>0</v>
      </c>
      <c r="BE15" s="296">
        <v>0</v>
      </c>
    </row>
    <row r="16" spans="1:57" ht="16.5" thickBot="1">
      <c r="A16" s="59">
        <v>11</v>
      </c>
      <c r="B16" s="61" t="s">
        <v>496</v>
      </c>
      <c r="C16" s="261" t="s">
        <v>518</v>
      </c>
      <c r="D16" s="270">
        <v>1</v>
      </c>
      <c r="E16" s="270">
        <v>0</v>
      </c>
      <c r="F16" s="272">
        <f t="shared" si="0"/>
        <v>1</v>
      </c>
      <c r="G16" s="270">
        <v>0</v>
      </c>
      <c r="H16" s="270">
        <v>2</v>
      </c>
      <c r="I16" s="272">
        <f t="shared" si="1"/>
        <v>2</v>
      </c>
      <c r="J16" s="270">
        <v>17</v>
      </c>
      <c r="K16" s="270">
        <v>10</v>
      </c>
      <c r="L16" s="272">
        <f t="shared" si="2"/>
        <v>27</v>
      </c>
      <c r="M16" s="270">
        <v>9</v>
      </c>
      <c r="N16" s="270">
        <v>7</v>
      </c>
      <c r="O16" s="272">
        <f t="shared" si="3"/>
        <v>16</v>
      </c>
      <c r="P16" s="297">
        <f t="shared" si="4"/>
        <v>27</v>
      </c>
      <c r="Q16" s="297">
        <f t="shared" si="5"/>
        <v>19</v>
      </c>
      <c r="R16" s="272">
        <f t="shared" si="6"/>
        <v>46</v>
      </c>
      <c r="S16" s="270">
        <v>2</v>
      </c>
      <c r="T16" s="270">
        <v>6</v>
      </c>
      <c r="U16" s="270">
        <v>9</v>
      </c>
      <c r="V16" s="270">
        <v>9</v>
      </c>
      <c r="W16" s="270">
        <v>10</v>
      </c>
      <c r="X16" s="270">
        <v>2</v>
      </c>
      <c r="Y16" s="270">
        <v>0</v>
      </c>
      <c r="Z16" s="270">
        <v>1</v>
      </c>
      <c r="AA16" s="270">
        <v>27</v>
      </c>
      <c r="AB16" s="270">
        <v>0</v>
      </c>
      <c r="AC16" s="270">
        <v>0</v>
      </c>
      <c r="AD16" s="270">
        <v>17</v>
      </c>
      <c r="AE16" s="270">
        <v>0</v>
      </c>
      <c r="AF16" s="270">
        <v>0</v>
      </c>
      <c r="AG16" s="270">
        <v>10</v>
      </c>
      <c r="AH16" s="270">
        <v>12</v>
      </c>
      <c r="AI16" s="270">
        <v>8</v>
      </c>
      <c r="AJ16" s="270">
        <v>2</v>
      </c>
      <c r="AK16" s="267">
        <v>17</v>
      </c>
      <c r="AL16" s="270">
        <v>5</v>
      </c>
      <c r="AM16" s="270">
        <v>33</v>
      </c>
      <c r="AN16" s="270">
        <v>17</v>
      </c>
      <c r="AO16" s="270">
        <v>0</v>
      </c>
      <c r="AP16" s="270">
        <v>0</v>
      </c>
      <c r="AQ16" s="270">
        <v>0</v>
      </c>
      <c r="AR16" s="270">
        <v>2</v>
      </c>
      <c r="AS16" s="270">
        <v>2</v>
      </c>
      <c r="AT16" s="270">
        <v>2</v>
      </c>
      <c r="AU16" s="270">
        <v>0</v>
      </c>
      <c r="AV16" s="270">
        <v>0</v>
      </c>
      <c r="AW16" s="270">
        <v>33</v>
      </c>
      <c r="AX16" s="270">
        <v>4</v>
      </c>
      <c r="AY16" s="272">
        <f t="shared" si="7"/>
        <v>37</v>
      </c>
      <c r="AZ16" s="270">
        <v>0</v>
      </c>
      <c r="BA16" s="270">
        <v>0</v>
      </c>
      <c r="BB16" s="270">
        <v>0</v>
      </c>
      <c r="BC16" s="270">
        <v>0</v>
      </c>
      <c r="BD16" s="270">
        <v>0</v>
      </c>
      <c r="BE16" s="270">
        <v>0</v>
      </c>
    </row>
    <row r="17" spans="1:57" ht="16.5" thickBot="1">
      <c r="A17" s="59">
        <v>12</v>
      </c>
      <c r="B17" s="61" t="s">
        <v>497</v>
      </c>
      <c r="C17" s="260" t="s">
        <v>523</v>
      </c>
      <c r="D17" s="270">
        <v>4</v>
      </c>
      <c r="E17" s="270">
        <v>7</v>
      </c>
      <c r="F17" s="272">
        <f t="shared" si="0"/>
        <v>11</v>
      </c>
      <c r="G17" s="270">
        <v>4</v>
      </c>
      <c r="H17" s="270">
        <v>3</v>
      </c>
      <c r="I17" s="272">
        <f t="shared" si="1"/>
        <v>7</v>
      </c>
      <c r="J17" s="270">
        <v>0</v>
      </c>
      <c r="K17" s="270">
        <v>0</v>
      </c>
      <c r="L17" s="272">
        <f t="shared" si="2"/>
        <v>0</v>
      </c>
      <c r="M17" s="270">
        <v>16</v>
      </c>
      <c r="N17" s="270">
        <v>9</v>
      </c>
      <c r="O17" s="272">
        <f t="shared" si="3"/>
        <v>25</v>
      </c>
      <c r="P17" s="297">
        <f t="shared" si="4"/>
        <v>24</v>
      </c>
      <c r="Q17" s="297">
        <f t="shared" si="5"/>
        <v>19</v>
      </c>
      <c r="R17" s="272">
        <f t="shared" si="6"/>
        <v>43</v>
      </c>
      <c r="S17" s="270">
        <v>0</v>
      </c>
      <c r="T17" s="270">
        <v>7</v>
      </c>
      <c r="U17" s="270">
        <v>18</v>
      </c>
      <c r="V17" s="270">
        <v>7</v>
      </c>
      <c r="W17" s="270">
        <v>12</v>
      </c>
      <c r="X17" s="270">
        <v>0</v>
      </c>
      <c r="Y17" s="270">
        <v>0</v>
      </c>
      <c r="Z17" s="270">
        <v>2</v>
      </c>
      <c r="AA17" s="270">
        <v>8</v>
      </c>
      <c r="AB17" s="270">
        <v>11</v>
      </c>
      <c r="AC17" s="270">
        <v>0</v>
      </c>
      <c r="AD17" s="270">
        <v>6</v>
      </c>
      <c r="AE17" s="270">
        <v>0</v>
      </c>
      <c r="AF17" s="270">
        <v>0</v>
      </c>
      <c r="AG17" s="270">
        <v>34</v>
      </c>
      <c r="AH17" s="270">
        <v>20</v>
      </c>
      <c r="AI17" s="270">
        <v>18</v>
      </c>
      <c r="AJ17" s="270">
        <v>3</v>
      </c>
      <c r="AK17" s="268"/>
      <c r="AL17" s="270">
        <v>24</v>
      </c>
      <c r="AM17" s="274"/>
      <c r="AN17" s="270">
        <v>0</v>
      </c>
      <c r="AO17" s="270">
        <v>0</v>
      </c>
      <c r="AP17" s="270">
        <v>0</v>
      </c>
      <c r="AQ17" s="270">
        <v>6</v>
      </c>
      <c r="AR17" s="270">
        <v>0</v>
      </c>
      <c r="AS17" s="270">
        <v>33</v>
      </c>
      <c r="AT17" s="270">
        <v>50</v>
      </c>
      <c r="AU17" s="270">
        <v>23</v>
      </c>
      <c r="AV17" s="270">
        <v>14</v>
      </c>
      <c r="AW17" s="270">
        <v>24</v>
      </c>
      <c r="AX17" s="270">
        <v>22</v>
      </c>
      <c r="AY17" s="272">
        <f t="shared" si="7"/>
        <v>46</v>
      </c>
      <c r="AZ17" s="270">
        <v>0</v>
      </c>
      <c r="BA17" s="270">
        <v>0</v>
      </c>
      <c r="BB17" s="270">
        <v>0</v>
      </c>
      <c r="BC17" s="270">
        <v>0</v>
      </c>
      <c r="BD17" s="270">
        <v>0</v>
      </c>
      <c r="BE17" s="270">
        <v>0</v>
      </c>
    </row>
    <row r="18" spans="1:57" ht="16.5" thickBot="1">
      <c r="A18" s="59">
        <v>13</v>
      </c>
      <c r="B18" s="61" t="s">
        <v>498</v>
      </c>
      <c r="C18" s="260" t="s">
        <v>524</v>
      </c>
      <c r="D18" s="270">
        <v>1</v>
      </c>
      <c r="E18" s="270">
        <v>2</v>
      </c>
      <c r="F18" s="272">
        <f t="shared" si="0"/>
        <v>3</v>
      </c>
      <c r="G18" s="270">
        <v>0</v>
      </c>
      <c r="H18" s="270">
        <v>0</v>
      </c>
      <c r="I18" s="272">
        <f t="shared" si="1"/>
        <v>0</v>
      </c>
      <c r="J18" s="270">
        <v>6</v>
      </c>
      <c r="K18" s="270">
        <v>4</v>
      </c>
      <c r="L18" s="272">
        <f t="shared" si="2"/>
        <v>10</v>
      </c>
      <c r="M18" s="270">
        <v>0</v>
      </c>
      <c r="N18" s="270">
        <v>0</v>
      </c>
      <c r="O18" s="272">
        <f t="shared" si="3"/>
        <v>0</v>
      </c>
      <c r="P18" s="297">
        <f t="shared" si="4"/>
        <v>7</v>
      </c>
      <c r="Q18" s="297">
        <f t="shared" si="5"/>
        <v>6</v>
      </c>
      <c r="R18" s="272">
        <f t="shared" si="6"/>
        <v>13</v>
      </c>
      <c r="S18" s="270">
        <v>1</v>
      </c>
      <c r="T18" s="270">
        <v>1</v>
      </c>
      <c r="U18" s="270">
        <v>9</v>
      </c>
      <c r="V18" s="270">
        <v>4</v>
      </c>
      <c r="W18" s="270">
        <v>1</v>
      </c>
      <c r="X18" s="270">
        <v>1</v>
      </c>
      <c r="Y18" s="270">
        <v>0</v>
      </c>
      <c r="Z18" s="270">
        <v>1</v>
      </c>
      <c r="AA18" s="270">
        <v>0</v>
      </c>
      <c r="AB18" s="270">
        <v>5</v>
      </c>
      <c r="AC18" s="270">
        <v>0</v>
      </c>
      <c r="AD18" s="270">
        <v>0</v>
      </c>
      <c r="AE18" s="270">
        <v>0</v>
      </c>
      <c r="AF18" s="270">
        <v>0</v>
      </c>
      <c r="AG18" s="270">
        <v>13</v>
      </c>
      <c r="AH18" s="270">
        <v>5</v>
      </c>
      <c r="AI18" s="270">
        <v>8</v>
      </c>
      <c r="AJ18" s="270">
        <v>0</v>
      </c>
      <c r="AK18" s="267">
        <v>2.5299999999999998</v>
      </c>
      <c r="AL18" s="270">
        <v>0</v>
      </c>
      <c r="AM18" s="270">
        <v>11</v>
      </c>
      <c r="AN18" s="270">
        <v>2</v>
      </c>
      <c r="AO18" s="270">
        <v>0</v>
      </c>
      <c r="AP18" s="270">
        <v>0</v>
      </c>
      <c r="AQ18" s="270">
        <v>0</v>
      </c>
      <c r="AR18" s="270">
        <v>0</v>
      </c>
      <c r="AS18" s="270">
        <v>0</v>
      </c>
      <c r="AT18" s="270">
        <v>0</v>
      </c>
      <c r="AU18" s="270">
        <v>0</v>
      </c>
      <c r="AV18" s="270">
        <v>0</v>
      </c>
      <c r="AW18" s="270">
        <v>0</v>
      </c>
      <c r="AX18" s="270">
        <v>0</v>
      </c>
      <c r="AY18" s="272">
        <f t="shared" si="7"/>
        <v>0</v>
      </c>
      <c r="AZ18" s="270">
        <v>0</v>
      </c>
      <c r="BA18" s="270">
        <v>0</v>
      </c>
      <c r="BB18" s="270">
        <v>0</v>
      </c>
      <c r="BC18" s="270">
        <v>0</v>
      </c>
      <c r="BD18" s="270">
        <v>0</v>
      </c>
      <c r="BE18" s="270">
        <v>0</v>
      </c>
    </row>
    <row r="19" spans="1:57" ht="32.25" thickBot="1">
      <c r="A19" s="59">
        <v>14</v>
      </c>
      <c r="B19" s="61" t="s">
        <v>486</v>
      </c>
      <c r="C19" s="260" t="s">
        <v>525</v>
      </c>
      <c r="D19" s="270">
        <v>0</v>
      </c>
      <c r="E19" s="270">
        <v>0</v>
      </c>
      <c r="F19" s="272">
        <f t="shared" si="0"/>
        <v>0</v>
      </c>
      <c r="G19" s="270">
        <v>2</v>
      </c>
      <c r="H19" s="270">
        <v>1</v>
      </c>
      <c r="I19" s="272">
        <f t="shared" si="1"/>
        <v>3</v>
      </c>
      <c r="J19" s="270">
        <v>2</v>
      </c>
      <c r="K19" s="270">
        <v>1</v>
      </c>
      <c r="L19" s="272">
        <f t="shared" si="2"/>
        <v>3</v>
      </c>
      <c r="M19" s="270">
        <v>0</v>
      </c>
      <c r="N19" s="270">
        <v>0</v>
      </c>
      <c r="O19" s="272">
        <f t="shared" si="3"/>
        <v>0</v>
      </c>
      <c r="P19" s="297">
        <f t="shared" si="4"/>
        <v>4</v>
      </c>
      <c r="Q19" s="297">
        <f t="shared" si="5"/>
        <v>2</v>
      </c>
      <c r="R19" s="272">
        <f t="shared" si="6"/>
        <v>6</v>
      </c>
      <c r="S19" s="270">
        <v>0</v>
      </c>
      <c r="T19" s="270">
        <v>1</v>
      </c>
      <c r="U19" s="270">
        <v>3</v>
      </c>
      <c r="V19" s="270">
        <v>1</v>
      </c>
      <c r="W19" s="270">
        <v>1</v>
      </c>
      <c r="X19" s="270">
        <v>0</v>
      </c>
      <c r="Y19" s="270">
        <v>0</v>
      </c>
      <c r="Z19" s="270">
        <v>0</v>
      </c>
      <c r="AA19" s="270">
        <v>1</v>
      </c>
      <c r="AB19" s="270">
        <v>0</v>
      </c>
      <c r="AC19" s="270">
        <v>3</v>
      </c>
      <c r="AD19" s="270">
        <v>0</v>
      </c>
      <c r="AE19" s="270">
        <v>0</v>
      </c>
      <c r="AF19" s="270">
        <v>0</v>
      </c>
      <c r="AG19" s="270">
        <v>0</v>
      </c>
      <c r="AH19" s="270">
        <v>2</v>
      </c>
      <c r="AI19" s="270">
        <v>0</v>
      </c>
      <c r="AJ19" s="270">
        <v>1</v>
      </c>
      <c r="AK19" s="267">
        <v>5.33</v>
      </c>
      <c r="AL19" s="270">
        <v>1</v>
      </c>
      <c r="AM19" s="270">
        <v>1</v>
      </c>
      <c r="AN19" s="270">
        <v>0</v>
      </c>
      <c r="AO19" s="270">
        <v>0</v>
      </c>
      <c r="AP19" s="270">
        <v>0</v>
      </c>
      <c r="AQ19" s="270">
        <v>2</v>
      </c>
      <c r="AR19" s="270">
        <v>0</v>
      </c>
      <c r="AS19" s="270">
        <v>0</v>
      </c>
      <c r="AT19" s="270">
        <v>1</v>
      </c>
      <c r="AU19" s="270">
        <v>0</v>
      </c>
      <c r="AV19" s="270">
        <v>0</v>
      </c>
      <c r="AW19" s="270">
        <v>1</v>
      </c>
      <c r="AX19" s="270">
        <v>1</v>
      </c>
      <c r="AY19" s="272">
        <f t="shared" si="7"/>
        <v>2</v>
      </c>
      <c r="AZ19" s="270">
        <v>0</v>
      </c>
      <c r="BA19" s="270">
        <v>0</v>
      </c>
      <c r="BB19" s="270">
        <v>0</v>
      </c>
      <c r="BC19" s="270">
        <v>0</v>
      </c>
      <c r="BD19" s="270">
        <v>0</v>
      </c>
      <c r="BE19" s="270">
        <v>0</v>
      </c>
    </row>
    <row r="20" spans="1:57" ht="32.25" thickBot="1">
      <c r="A20" s="59">
        <v>15</v>
      </c>
      <c r="B20" s="61" t="s">
        <v>510</v>
      </c>
      <c r="C20" s="260" t="s">
        <v>526</v>
      </c>
      <c r="D20" s="270">
        <v>0</v>
      </c>
      <c r="E20" s="270">
        <v>0</v>
      </c>
      <c r="F20" s="272">
        <f t="shared" si="0"/>
        <v>0</v>
      </c>
      <c r="G20" s="270">
        <v>0</v>
      </c>
      <c r="H20" s="270">
        <v>0</v>
      </c>
      <c r="I20" s="272">
        <f t="shared" si="1"/>
        <v>0</v>
      </c>
      <c r="J20" s="270">
        <v>0</v>
      </c>
      <c r="K20" s="270">
        <v>0</v>
      </c>
      <c r="L20" s="272">
        <f t="shared" si="2"/>
        <v>0</v>
      </c>
      <c r="M20" s="270">
        <v>0</v>
      </c>
      <c r="N20" s="270">
        <v>0</v>
      </c>
      <c r="O20" s="272">
        <f t="shared" si="3"/>
        <v>0</v>
      </c>
      <c r="P20" s="297">
        <f t="shared" si="4"/>
        <v>0</v>
      </c>
      <c r="Q20" s="297">
        <f t="shared" si="5"/>
        <v>0</v>
      </c>
      <c r="R20" s="272">
        <f t="shared" si="6"/>
        <v>0</v>
      </c>
      <c r="S20" s="270">
        <v>0</v>
      </c>
      <c r="T20" s="270">
        <v>0</v>
      </c>
      <c r="U20" s="270">
        <v>0</v>
      </c>
      <c r="V20" s="270">
        <v>0</v>
      </c>
      <c r="W20" s="270">
        <v>0</v>
      </c>
      <c r="X20" s="270">
        <v>0</v>
      </c>
      <c r="Y20" s="270">
        <v>0</v>
      </c>
      <c r="Z20" s="270">
        <v>0</v>
      </c>
      <c r="AA20" s="270">
        <v>0</v>
      </c>
      <c r="AB20" s="270">
        <v>0</v>
      </c>
      <c r="AC20" s="270">
        <v>0</v>
      </c>
      <c r="AD20" s="270">
        <v>0</v>
      </c>
      <c r="AE20" s="270">
        <v>0</v>
      </c>
      <c r="AF20" s="270">
        <v>0</v>
      </c>
      <c r="AG20" s="270">
        <v>0</v>
      </c>
      <c r="AH20" s="270">
        <v>0</v>
      </c>
      <c r="AI20" s="270">
        <v>0</v>
      </c>
      <c r="AJ20" s="270">
        <v>0</v>
      </c>
      <c r="AK20" s="267">
        <v>0</v>
      </c>
      <c r="AL20" s="270">
        <v>0</v>
      </c>
      <c r="AM20" s="270">
        <v>0</v>
      </c>
      <c r="AN20" s="270">
        <v>0</v>
      </c>
      <c r="AO20" s="270">
        <v>0</v>
      </c>
      <c r="AP20" s="270">
        <v>0</v>
      </c>
      <c r="AQ20" s="270">
        <v>0</v>
      </c>
      <c r="AR20" s="270">
        <v>0</v>
      </c>
      <c r="AS20" s="270">
        <v>0</v>
      </c>
      <c r="AT20" s="270">
        <v>0</v>
      </c>
      <c r="AU20" s="270">
        <v>0</v>
      </c>
      <c r="AV20" s="270">
        <v>0</v>
      </c>
      <c r="AW20" s="270">
        <v>0</v>
      </c>
      <c r="AX20" s="270">
        <v>0</v>
      </c>
      <c r="AY20" s="272">
        <f t="shared" si="7"/>
        <v>0</v>
      </c>
      <c r="AZ20" s="274"/>
      <c r="BA20" s="274"/>
      <c r="BB20" s="274"/>
      <c r="BC20" s="274"/>
      <c r="BD20" s="274"/>
      <c r="BE20" s="274"/>
    </row>
    <row r="21" spans="1:57" ht="16.5" thickBot="1">
      <c r="A21" s="59">
        <v>16</v>
      </c>
      <c r="B21" s="61" t="s">
        <v>488</v>
      </c>
      <c r="C21" s="260" t="s">
        <v>527</v>
      </c>
      <c r="D21" s="270">
        <v>0</v>
      </c>
      <c r="E21" s="270">
        <v>0</v>
      </c>
      <c r="F21" s="272">
        <f t="shared" si="0"/>
        <v>0</v>
      </c>
      <c r="G21" s="270">
        <v>10</v>
      </c>
      <c r="H21" s="270">
        <v>13</v>
      </c>
      <c r="I21" s="272">
        <f t="shared" si="1"/>
        <v>23</v>
      </c>
      <c r="J21" s="270">
        <v>10</v>
      </c>
      <c r="K21" s="270">
        <v>13</v>
      </c>
      <c r="L21" s="272">
        <f t="shared" si="2"/>
        <v>23</v>
      </c>
      <c r="M21" s="270">
        <v>0</v>
      </c>
      <c r="N21" s="270">
        <v>0</v>
      </c>
      <c r="O21" s="272">
        <f t="shared" si="3"/>
        <v>0</v>
      </c>
      <c r="P21" s="297">
        <f t="shared" si="4"/>
        <v>20</v>
      </c>
      <c r="Q21" s="297">
        <f t="shared" si="5"/>
        <v>26</v>
      </c>
      <c r="R21" s="272">
        <f t="shared" si="6"/>
        <v>46</v>
      </c>
      <c r="S21" s="270">
        <v>0</v>
      </c>
      <c r="T21" s="270">
        <v>1</v>
      </c>
      <c r="U21" s="270">
        <v>13</v>
      </c>
      <c r="V21" s="270">
        <v>0</v>
      </c>
      <c r="W21" s="270">
        <v>0</v>
      </c>
      <c r="X21" s="270">
        <v>0</v>
      </c>
      <c r="Y21" s="270">
        <v>0</v>
      </c>
      <c r="Z21" s="270">
        <v>6</v>
      </c>
      <c r="AA21" s="270">
        <v>2</v>
      </c>
      <c r="AB21" s="270">
        <v>0</v>
      </c>
      <c r="AC21" s="270">
        <v>9</v>
      </c>
      <c r="AD21" s="270">
        <v>13</v>
      </c>
      <c r="AE21" s="270">
        <v>0</v>
      </c>
      <c r="AF21" s="270">
        <v>0</v>
      </c>
      <c r="AG21" s="270">
        <v>1</v>
      </c>
      <c r="AH21" s="270">
        <v>3</v>
      </c>
      <c r="AI21" s="270">
        <v>20</v>
      </c>
      <c r="AJ21" s="270">
        <v>0</v>
      </c>
      <c r="AK21" s="267">
        <v>0.28000000000000003</v>
      </c>
      <c r="AL21" s="270">
        <v>14</v>
      </c>
      <c r="AM21" s="270">
        <v>20</v>
      </c>
      <c r="AN21" s="270">
        <v>3</v>
      </c>
      <c r="AO21" s="270">
        <v>0</v>
      </c>
      <c r="AP21" s="270">
        <v>0</v>
      </c>
      <c r="AQ21" s="270">
        <v>3</v>
      </c>
      <c r="AR21" s="270">
        <v>0</v>
      </c>
      <c r="AS21" s="270">
        <v>4</v>
      </c>
      <c r="AT21" s="270">
        <v>5</v>
      </c>
      <c r="AU21" s="270">
        <v>3</v>
      </c>
      <c r="AV21" s="270">
        <v>3</v>
      </c>
      <c r="AW21" s="270">
        <v>6</v>
      </c>
      <c r="AX21" s="270">
        <v>0</v>
      </c>
      <c r="AY21" s="272">
        <f t="shared" si="7"/>
        <v>6</v>
      </c>
      <c r="AZ21" s="270">
        <v>0</v>
      </c>
      <c r="BA21" s="270">
        <v>0</v>
      </c>
      <c r="BB21" s="270">
        <v>0</v>
      </c>
      <c r="BC21" s="270">
        <v>0</v>
      </c>
      <c r="BD21" s="270">
        <v>0</v>
      </c>
      <c r="BE21" s="270">
        <v>0</v>
      </c>
    </row>
    <row r="22" spans="1:57" ht="48" thickBot="1">
      <c r="A22" s="59">
        <v>17</v>
      </c>
      <c r="B22" s="61" t="s">
        <v>528</v>
      </c>
      <c r="C22" s="260" t="s">
        <v>529</v>
      </c>
      <c r="D22" s="270">
        <v>1</v>
      </c>
      <c r="E22" s="270">
        <v>0</v>
      </c>
      <c r="F22" s="272">
        <f t="shared" si="0"/>
        <v>1</v>
      </c>
      <c r="G22" s="270">
        <v>13</v>
      </c>
      <c r="H22" s="270">
        <v>13</v>
      </c>
      <c r="I22" s="272">
        <f t="shared" si="1"/>
        <v>26</v>
      </c>
      <c r="J22" s="270">
        <v>14</v>
      </c>
      <c r="K22" s="270">
        <v>13</v>
      </c>
      <c r="L22" s="272">
        <f t="shared" si="2"/>
        <v>27</v>
      </c>
      <c r="M22" s="270">
        <v>0</v>
      </c>
      <c r="N22" s="270">
        <v>0</v>
      </c>
      <c r="O22" s="272">
        <f t="shared" si="3"/>
        <v>0</v>
      </c>
      <c r="P22" s="297">
        <f t="shared" si="4"/>
        <v>28</v>
      </c>
      <c r="Q22" s="297">
        <f t="shared" si="5"/>
        <v>26</v>
      </c>
      <c r="R22" s="272">
        <f t="shared" si="6"/>
        <v>54</v>
      </c>
      <c r="S22" s="270">
        <v>0</v>
      </c>
      <c r="T22" s="270">
        <v>0</v>
      </c>
      <c r="U22" s="270">
        <v>9</v>
      </c>
      <c r="V22" s="270">
        <v>0</v>
      </c>
      <c r="W22" s="270">
        <v>0</v>
      </c>
      <c r="X22" s="270">
        <v>0</v>
      </c>
      <c r="Y22" s="270">
        <v>0</v>
      </c>
      <c r="Z22" s="270">
        <v>0</v>
      </c>
      <c r="AA22" s="270">
        <v>0</v>
      </c>
      <c r="AB22" s="270">
        <v>0</v>
      </c>
      <c r="AC22" s="270">
        <v>10</v>
      </c>
      <c r="AD22" s="270">
        <v>0</v>
      </c>
      <c r="AE22" s="270">
        <v>0</v>
      </c>
      <c r="AF22" s="270">
        <v>0</v>
      </c>
      <c r="AG22" s="270">
        <v>1</v>
      </c>
      <c r="AH22" s="270">
        <v>10</v>
      </c>
      <c r="AI22" s="270">
        <v>10</v>
      </c>
      <c r="AJ22" s="270">
        <v>0</v>
      </c>
      <c r="AK22" s="267">
        <v>36.04</v>
      </c>
      <c r="AL22" s="270">
        <v>13</v>
      </c>
      <c r="AM22" s="270">
        <v>27</v>
      </c>
      <c r="AN22" s="270">
        <v>1</v>
      </c>
      <c r="AO22" s="270">
        <v>0</v>
      </c>
      <c r="AP22" s="270">
        <v>0</v>
      </c>
      <c r="AQ22" s="270">
        <v>0</v>
      </c>
      <c r="AR22" s="270">
        <v>0</v>
      </c>
      <c r="AS22" s="270">
        <v>6</v>
      </c>
      <c r="AT22" s="270">
        <v>4</v>
      </c>
      <c r="AU22" s="270">
        <v>1</v>
      </c>
      <c r="AV22" s="270">
        <v>0</v>
      </c>
      <c r="AW22" s="270">
        <v>5</v>
      </c>
      <c r="AX22" s="270">
        <v>0</v>
      </c>
      <c r="AY22" s="272">
        <f t="shared" si="7"/>
        <v>5</v>
      </c>
      <c r="AZ22" s="270">
        <v>0</v>
      </c>
      <c r="BA22" s="270">
        <v>0</v>
      </c>
      <c r="BB22" s="270">
        <v>0</v>
      </c>
      <c r="BC22" s="270">
        <v>0</v>
      </c>
      <c r="BD22" s="270">
        <v>0</v>
      </c>
      <c r="BE22" s="270">
        <v>0</v>
      </c>
    </row>
    <row r="23" spans="1:57" ht="48" thickBot="1">
      <c r="A23" s="59">
        <v>18</v>
      </c>
      <c r="B23" s="61" t="s">
        <v>513</v>
      </c>
      <c r="C23" s="260" t="s">
        <v>530</v>
      </c>
      <c r="D23" s="270">
        <v>1</v>
      </c>
      <c r="E23" s="270">
        <v>2</v>
      </c>
      <c r="F23" s="272">
        <f t="shared" si="0"/>
        <v>3</v>
      </c>
      <c r="G23" s="270">
        <v>21</v>
      </c>
      <c r="H23" s="270">
        <v>21</v>
      </c>
      <c r="I23" s="272">
        <f t="shared" si="1"/>
        <v>42</v>
      </c>
      <c r="J23" s="270">
        <v>21</v>
      </c>
      <c r="K23" s="270">
        <v>24</v>
      </c>
      <c r="L23" s="272">
        <f t="shared" si="2"/>
        <v>45</v>
      </c>
      <c r="M23" s="270">
        <v>21</v>
      </c>
      <c r="N23" s="270">
        <v>24</v>
      </c>
      <c r="O23" s="272">
        <f t="shared" si="3"/>
        <v>45</v>
      </c>
      <c r="P23" s="297">
        <f t="shared" si="4"/>
        <v>64</v>
      </c>
      <c r="Q23" s="297">
        <f t="shared" si="5"/>
        <v>71</v>
      </c>
      <c r="R23" s="272">
        <f t="shared" si="6"/>
        <v>135</v>
      </c>
      <c r="S23" s="270">
        <v>0</v>
      </c>
      <c r="T23" s="270">
        <v>0</v>
      </c>
      <c r="U23" s="270">
        <v>26</v>
      </c>
      <c r="V23" s="270">
        <v>5</v>
      </c>
      <c r="W23" s="270">
        <v>0</v>
      </c>
      <c r="X23" s="270">
        <v>0</v>
      </c>
      <c r="Y23" s="270">
        <v>0</v>
      </c>
      <c r="Z23" s="270">
        <v>10</v>
      </c>
      <c r="AA23" s="270">
        <v>26</v>
      </c>
      <c r="AB23" s="270">
        <v>41</v>
      </c>
      <c r="AC23" s="270">
        <v>0</v>
      </c>
      <c r="AD23" s="270">
        <v>0</v>
      </c>
      <c r="AE23" s="270">
        <v>0</v>
      </c>
      <c r="AF23" s="270">
        <v>0</v>
      </c>
      <c r="AG23" s="270">
        <v>45</v>
      </c>
      <c r="AH23" s="270">
        <v>11</v>
      </c>
      <c r="AI23" s="270">
        <v>22</v>
      </c>
      <c r="AJ23" s="270">
        <v>9</v>
      </c>
      <c r="AK23" s="267">
        <v>2.4700000000000002</v>
      </c>
      <c r="AL23" s="270">
        <v>4</v>
      </c>
      <c r="AM23" s="270">
        <v>45</v>
      </c>
      <c r="AN23" s="270">
        <v>0</v>
      </c>
      <c r="AO23" s="270">
        <v>0</v>
      </c>
      <c r="AP23" s="270">
        <v>0</v>
      </c>
      <c r="AQ23" s="270">
        <v>0</v>
      </c>
      <c r="AR23" s="270">
        <v>0</v>
      </c>
      <c r="AS23" s="270">
        <v>0</v>
      </c>
      <c r="AT23" s="270">
        <v>0</v>
      </c>
      <c r="AU23" s="270">
        <v>0</v>
      </c>
      <c r="AV23" s="270">
        <v>0</v>
      </c>
      <c r="AW23" s="270">
        <v>4</v>
      </c>
      <c r="AX23" s="270">
        <v>0</v>
      </c>
      <c r="AY23" s="272">
        <f t="shared" si="7"/>
        <v>4</v>
      </c>
      <c r="AZ23" s="270">
        <v>0</v>
      </c>
      <c r="BA23" s="270">
        <v>0</v>
      </c>
      <c r="BB23" s="270">
        <v>0</v>
      </c>
      <c r="BC23" s="270">
        <v>0</v>
      </c>
      <c r="BD23" s="270">
        <v>0</v>
      </c>
      <c r="BE23" s="270">
        <v>0</v>
      </c>
    </row>
    <row r="24" spans="1:57" s="63" customFormat="1" ht="16.5" thickBot="1">
      <c r="A24" s="62" t="s">
        <v>12</v>
      </c>
      <c r="B24" s="62"/>
      <c r="C24" s="62"/>
      <c r="D24" s="62">
        <f>SUM(D6:D23)</f>
        <v>32</v>
      </c>
      <c r="E24" s="62">
        <f>SUM(E6:E23)</f>
        <v>36</v>
      </c>
      <c r="F24" s="60">
        <f t="shared" si="0"/>
        <v>68</v>
      </c>
      <c r="G24" s="62">
        <f>SUM(G6:G23)</f>
        <v>61</v>
      </c>
      <c r="H24" s="62">
        <f>SUM(H6:H23)</f>
        <v>63</v>
      </c>
      <c r="I24" s="62">
        <f t="shared" si="1"/>
        <v>124</v>
      </c>
      <c r="J24" s="62">
        <f>SUM(J6:J23)</f>
        <v>97</v>
      </c>
      <c r="K24" s="62">
        <f>SUM(K6:K23)</f>
        <v>98</v>
      </c>
      <c r="L24" s="60">
        <f t="shared" si="2"/>
        <v>195</v>
      </c>
      <c r="M24" s="62">
        <f>SUM(M6:M23)</f>
        <v>101</v>
      </c>
      <c r="N24" s="62">
        <f>SUM(N6:N23)</f>
        <v>94</v>
      </c>
      <c r="O24" s="60">
        <f t="shared" si="3"/>
        <v>195</v>
      </c>
      <c r="P24" s="301">
        <f t="shared" si="4"/>
        <v>291</v>
      </c>
      <c r="Q24" s="301">
        <f t="shared" si="5"/>
        <v>291</v>
      </c>
      <c r="R24" s="60">
        <f t="shared" si="6"/>
        <v>582</v>
      </c>
      <c r="S24" s="62">
        <f>SUM(S6:S23)</f>
        <v>25</v>
      </c>
      <c r="T24" s="62">
        <f t="shared" ref="T24:AB24" si="8">SUM(T6:T23)</f>
        <v>35</v>
      </c>
      <c r="U24" s="62">
        <f t="shared" si="8"/>
        <v>139</v>
      </c>
      <c r="V24" s="62">
        <f t="shared" si="8"/>
        <v>30</v>
      </c>
      <c r="W24" s="62">
        <f t="shared" si="8"/>
        <v>40</v>
      </c>
      <c r="X24" s="62">
        <f t="shared" si="8"/>
        <v>7</v>
      </c>
      <c r="Y24" s="62">
        <f t="shared" si="8"/>
        <v>0</v>
      </c>
      <c r="Z24" s="62">
        <f t="shared" si="8"/>
        <v>47</v>
      </c>
      <c r="AA24" s="62">
        <f t="shared" si="8"/>
        <v>118</v>
      </c>
      <c r="AB24" s="62">
        <f t="shared" si="8"/>
        <v>95</v>
      </c>
      <c r="AC24" s="62">
        <f t="shared" ref="AC24" si="9">SUM(AC6:AC23)</f>
        <v>22</v>
      </c>
      <c r="AD24" s="62">
        <f t="shared" ref="AD24" si="10">SUM(AD6:AD23)</f>
        <v>51</v>
      </c>
      <c r="AE24" s="62">
        <f t="shared" ref="AE24" si="11">SUM(AE6:AE23)</f>
        <v>0</v>
      </c>
      <c r="AF24" s="62">
        <f t="shared" ref="AF24" si="12">SUM(AF6:AF23)</f>
        <v>0</v>
      </c>
      <c r="AG24" s="62">
        <f t="shared" ref="AG24" si="13">SUM(AG6:AG23)</f>
        <v>244</v>
      </c>
      <c r="AH24" s="62">
        <f t="shared" ref="AH24" si="14">SUM(AH6:AH23)</f>
        <v>112</v>
      </c>
      <c r="AI24" s="62">
        <f t="shared" ref="AI24" si="15">SUM(AI6:AI23)</f>
        <v>202</v>
      </c>
      <c r="AJ24" s="62">
        <f t="shared" ref="AJ24" si="16">SUM(AJ6:AJ23)</f>
        <v>26</v>
      </c>
      <c r="AK24" s="263"/>
      <c r="AL24" s="62">
        <f>SUM(AL6:AL23)</f>
        <v>157</v>
      </c>
      <c r="AM24" s="62">
        <f t="shared" ref="AM24:AR24" si="17">SUM(AM6:AM23)</f>
        <v>233</v>
      </c>
      <c r="AN24" s="62">
        <f t="shared" si="17"/>
        <v>29</v>
      </c>
      <c r="AO24" s="62">
        <f t="shared" si="17"/>
        <v>8</v>
      </c>
      <c r="AP24" s="62">
        <f t="shared" si="17"/>
        <v>0</v>
      </c>
      <c r="AQ24" s="275">
        <f t="shared" si="17"/>
        <v>20</v>
      </c>
      <c r="AR24" s="275">
        <f t="shared" si="17"/>
        <v>2</v>
      </c>
      <c r="AS24" s="275">
        <f t="shared" ref="AS24" si="18">SUM(AS6:AS23)</f>
        <v>49</v>
      </c>
      <c r="AT24" s="275">
        <f t="shared" ref="AT24" si="19">SUM(AT6:AT23)</f>
        <v>64</v>
      </c>
      <c r="AU24" s="275">
        <f t="shared" ref="AU24" si="20">SUM(AU6:AU23)</f>
        <v>28</v>
      </c>
      <c r="AV24" s="275">
        <f t="shared" ref="AV24" si="21">SUM(AV6:AV23)</f>
        <v>29</v>
      </c>
      <c r="AW24" s="275">
        <f t="shared" ref="AW24" si="22">SUM(AW6:AW23)</f>
        <v>166</v>
      </c>
      <c r="AX24" s="275">
        <f t="shared" ref="AX24" si="23">SUM(AX6:AX23)</f>
        <v>31</v>
      </c>
      <c r="AY24" s="275">
        <f t="shared" ref="AY24" si="24">SUM(AW24:AX24)</f>
        <v>197</v>
      </c>
      <c r="AZ24" s="275">
        <f>SUM(AZ6:AZ23)</f>
        <v>4</v>
      </c>
      <c r="BA24" s="275">
        <f t="shared" ref="BA24:BE24" si="25">SUM(BA6:BA23)</f>
        <v>0</v>
      </c>
      <c r="BB24" s="275">
        <f t="shared" si="25"/>
        <v>0</v>
      </c>
      <c r="BC24" s="275">
        <f t="shared" si="25"/>
        <v>0</v>
      </c>
      <c r="BD24" s="275">
        <f t="shared" si="25"/>
        <v>0</v>
      </c>
      <c r="BE24" s="275">
        <f t="shared" si="25"/>
        <v>0</v>
      </c>
    </row>
    <row r="26" spans="1:57">
      <c r="A26" s="184" t="s">
        <v>119</v>
      </c>
      <c r="B26" s="184"/>
      <c r="C26" s="184"/>
    </row>
    <row r="27" spans="1:57" ht="73.5" customHeight="1">
      <c r="A27" s="405" t="s">
        <v>120</v>
      </c>
      <c r="B27" s="405"/>
      <c r="C27" s="405"/>
    </row>
  </sheetData>
  <mergeCells count="54">
    <mergeCell ref="A1:BE1"/>
    <mergeCell ref="A2:C2"/>
    <mergeCell ref="A3:A5"/>
    <mergeCell ref="B3:B5"/>
    <mergeCell ref="C3:C5"/>
    <mergeCell ref="D3:R3"/>
    <mergeCell ref="S3:AB3"/>
    <mergeCell ref="AC3:AG3"/>
    <mergeCell ref="AH3:AJ3"/>
    <mergeCell ref="AE4:AE5"/>
    <mergeCell ref="AF4:AF5"/>
    <mergeCell ref="AG4:AG5"/>
    <mergeCell ref="AH4:AH5"/>
    <mergeCell ref="S4:S5"/>
    <mergeCell ref="D4:F4"/>
    <mergeCell ref="G4:I4"/>
    <mergeCell ref="J4:L4"/>
    <mergeCell ref="M4:O4"/>
    <mergeCell ref="P4:R4"/>
    <mergeCell ref="AM3:AR3"/>
    <mergeCell ref="AS3:AV3"/>
    <mergeCell ref="U4:U5"/>
    <mergeCell ref="V4:V5"/>
    <mergeCell ref="W4:W5"/>
    <mergeCell ref="X4:X5"/>
    <mergeCell ref="AW3:AY3"/>
    <mergeCell ref="AZ3:BE3"/>
    <mergeCell ref="AL4:AL5"/>
    <mergeCell ref="AR4:AR5"/>
    <mergeCell ref="Y4:Y5"/>
    <mergeCell ref="AJ4:AJ5"/>
    <mergeCell ref="AY4:AY5"/>
    <mergeCell ref="AZ4:BB4"/>
    <mergeCell ref="BC4:BE4"/>
    <mergeCell ref="AW4:AW5"/>
    <mergeCell ref="AX4:AX5"/>
    <mergeCell ref="AV4:AV5"/>
    <mergeCell ref="AK3:AK5"/>
    <mergeCell ref="A27:C27"/>
    <mergeCell ref="AS4:AS5"/>
    <mergeCell ref="AT4:AT5"/>
    <mergeCell ref="AU4:AU5"/>
    <mergeCell ref="AM4:AM5"/>
    <mergeCell ref="AN4:AN5"/>
    <mergeCell ref="AO4:AO5"/>
    <mergeCell ref="AP4:AP5"/>
    <mergeCell ref="AQ4:AQ5"/>
    <mergeCell ref="AI4:AI5"/>
    <mergeCell ref="Z4:Z5"/>
    <mergeCell ref="AA4:AA5"/>
    <mergeCell ref="AB4:AB5"/>
    <mergeCell ref="AC4:AC5"/>
    <mergeCell ref="AD4:AD5"/>
    <mergeCell ref="T4:T5"/>
  </mergeCells>
  <pageMargins left="0.7" right="0.7" top="0.75" bottom="0.75"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dimension ref="A1:E24"/>
  <sheetViews>
    <sheetView zoomScale="90" zoomScaleNormal="90" zoomScaleSheetLayoutView="85" workbookViewId="0">
      <pane xSplit="2" ySplit="4" topLeftCell="C5" activePane="bottomRight" state="frozenSplit"/>
      <selection activeCell="R1" sqref="R1:S1048576"/>
      <selection pane="topRight" activeCell="R1" sqref="R1:S1048576"/>
      <selection pane="bottomLeft" activeCell="R1" sqref="R1:S1048576"/>
      <selection pane="bottomRight" activeCell="G43" sqref="G43"/>
    </sheetView>
  </sheetViews>
  <sheetFormatPr defaultColWidth="9.140625" defaultRowHeight="15"/>
  <cols>
    <col min="1" max="1" width="7.5703125" style="11" customWidth="1"/>
    <col min="2" max="2" width="25.28515625" style="11" customWidth="1"/>
    <col min="3" max="3" width="20.140625" style="11" customWidth="1"/>
    <col min="4" max="4" width="31.85546875" style="11" customWidth="1"/>
    <col min="5" max="5" width="17" style="11" customWidth="1"/>
    <col min="6" max="16384" width="9.140625" style="11"/>
  </cols>
  <sheetData>
    <row r="1" spans="1:5" ht="45" customHeight="1">
      <c r="A1" s="440" t="s">
        <v>381</v>
      </c>
      <c r="B1" s="440"/>
      <c r="C1" s="440"/>
      <c r="D1" s="440"/>
      <c r="E1" s="440"/>
    </row>
    <row r="2" spans="1:5" ht="15.75" customHeight="1">
      <c r="A2" s="314" t="s">
        <v>121</v>
      </c>
      <c r="B2" s="314"/>
      <c r="C2" s="200"/>
      <c r="D2" s="33"/>
      <c r="E2" s="33"/>
    </row>
    <row r="3" spans="1:5" ht="30.75" customHeight="1">
      <c r="A3" s="394" t="s">
        <v>1</v>
      </c>
      <c r="B3" s="394" t="s">
        <v>383</v>
      </c>
      <c r="C3" s="394" t="s">
        <v>384</v>
      </c>
      <c r="D3" s="396" t="s">
        <v>382</v>
      </c>
      <c r="E3" s="396" t="s">
        <v>37</v>
      </c>
    </row>
    <row r="4" spans="1:5">
      <c r="A4" s="395"/>
      <c r="B4" s="395"/>
      <c r="C4" s="395"/>
      <c r="D4" s="397"/>
      <c r="E4" s="397"/>
    </row>
    <row r="5" spans="1:5" ht="15.75" customHeight="1">
      <c r="A5" s="36" t="s">
        <v>64</v>
      </c>
      <c r="B5" s="37"/>
      <c r="C5" s="37"/>
      <c r="D5" s="37"/>
      <c r="E5" s="37"/>
    </row>
    <row r="6" spans="1:5" ht="15.75" customHeight="1">
      <c r="A6" s="223">
        <v>1</v>
      </c>
      <c r="B6" s="223"/>
      <c r="C6" s="223"/>
      <c r="D6" s="223"/>
      <c r="E6" s="223"/>
    </row>
    <row r="7" spans="1:5" ht="15.75" customHeight="1">
      <c r="A7" s="223">
        <v>2</v>
      </c>
      <c r="B7" s="223"/>
      <c r="C7" s="223"/>
      <c r="D7" s="223"/>
      <c r="E7" s="223"/>
    </row>
    <row r="8" spans="1:5" ht="15.75" customHeight="1">
      <c r="A8" s="223">
        <v>3</v>
      </c>
      <c r="B8" s="223"/>
      <c r="C8" s="223"/>
      <c r="D8" s="223"/>
      <c r="E8" s="223"/>
    </row>
    <row r="9" spans="1:5" ht="15.75" customHeight="1">
      <c r="A9" s="223">
        <v>4</v>
      </c>
      <c r="B9" s="223"/>
      <c r="C9" s="223"/>
      <c r="D9" s="223"/>
      <c r="E9" s="223"/>
    </row>
    <row r="10" spans="1:5" ht="15.75" customHeight="1">
      <c r="A10" s="223">
        <v>5</v>
      </c>
      <c r="B10" s="223"/>
      <c r="C10" s="223"/>
      <c r="D10" s="223"/>
      <c r="E10" s="223"/>
    </row>
    <row r="11" spans="1:5" ht="15.75" customHeight="1">
      <c r="A11" s="223">
        <v>6</v>
      </c>
      <c r="B11" s="223"/>
      <c r="C11" s="223"/>
      <c r="D11" s="223"/>
      <c r="E11" s="223"/>
    </row>
    <row r="12" spans="1:5" ht="15.75" customHeight="1">
      <c r="A12" s="223">
        <v>7</v>
      </c>
      <c r="B12" s="223"/>
      <c r="C12" s="223"/>
      <c r="D12" s="223"/>
      <c r="E12" s="223"/>
    </row>
    <row r="13" spans="1:5" ht="15.75" customHeight="1">
      <c r="A13" s="223">
        <v>8</v>
      </c>
      <c r="B13" s="223"/>
      <c r="C13" s="223"/>
      <c r="D13" s="223"/>
      <c r="E13" s="223"/>
    </row>
    <row r="14" spans="1:5" ht="15.75" customHeight="1">
      <c r="A14" s="223">
        <v>9</v>
      </c>
      <c r="B14" s="223"/>
      <c r="C14" s="223"/>
      <c r="D14" s="223"/>
      <c r="E14" s="223"/>
    </row>
    <row r="15" spans="1:5" ht="15.75" customHeight="1">
      <c r="A15" s="223">
        <v>10</v>
      </c>
      <c r="B15" s="223"/>
      <c r="C15" s="223"/>
      <c r="D15" s="223"/>
      <c r="E15" s="223"/>
    </row>
    <row r="16" spans="1:5" ht="15" customHeight="1">
      <c r="A16" s="36" t="s">
        <v>65</v>
      </c>
      <c r="B16" s="37"/>
      <c r="C16" s="37"/>
      <c r="D16" s="37"/>
      <c r="E16" s="37"/>
    </row>
    <row r="17" spans="1:5">
      <c r="A17" s="224">
        <v>1</v>
      </c>
      <c r="B17" s="219"/>
      <c r="C17" s="220"/>
      <c r="D17" s="221"/>
      <c r="E17" s="222"/>
    </row>
    <row r="18" spans="1:5">
      <c r="A18" s="224">
        <v>2</v>
      </c>
      <c r="B18" s="219"/>
      <c r="C18" s="220"/>
      <c r="D18" s="221"/>
      <c r="E18" s="222"/>
    </row>
    <row r="19" spans="1:5">
      <c r="A19" s="224">
        <v>3</v>
      </c>
      <c r="B19" s="219"/>
      <c r="C19" s="220"/>
      <c r="D19" s="221"/>
      <c r="E19" s="222"/>
    </row>
    <row r="20" spans="1:5">
      <c r="A20" s="377" t="s">
        <v>66</v>
      </c>
      <c r="B20" s="377"/>
      <c r="C20" s="377"/>
      <c r="D20" s="377"/>
      <c r="E20" s="377"/>
    </row>
    <row r="21" spans="1:5">
      <c r="A21" s="224">
        <v>1</v>
      </c>
      <c r="B21" s="225"/>
      <c r="C21" s="225"/>
      <c r="D21" s="225"/>
      <c r="E21" s="225"/>
    </row>
    <row r="22" spans="1:5">
      <c r="A22" s="224">
        <v>2</v>
      </c>
      <c r="B22" s="225"/>
      <c r="C22" s="225"/>
      <c r="D22" s="225"/>
      <c r="E22" s="225"/>
    </row>
    <row r="23" spans="1:5">
      <c r="A23" s="51" t="s">
        <v>12</v>
      </c>
      <c r="B23" s="50"/>
      <c r="C23" s="50"/>
      <c r="D23" s="50"/>
      <c r="E23" s="50"/>
    </row>
    <row r="24" spans="1:5">
      <c r="A24" s="53"/>
    </row>
  </sheetData>
  <mergeCells count="8">
    <mergeCell ref="A1:E1"/>
    <mergeCell ref="A20:E20"/>
    <mergeCell ref="C3:C4"/>
    <mergeCell ref="D3:D4"/>
    <mergeCell ref="E3:E4"/>
    <mergeCell ref="A2:B2"/>
    <mergeCell ref="A3:A4"/>
    <mergeCell ref="B3:B4"/>
  </mergeCells>
  <pageMargins left="0.7" right="0.7" top="0.75" bottom="0.75" header="0.3" footer="0.3"/>
  <pageSetup scale="84" orientation="landscape" r:id="rId1"/>
</worksheet>
</file>

<file path=xl/worksheets/sheet7.xml><?xml version="1.0" encoding="utf-8"?>
<worksheet xmlns="http://schemas.openxmlformats.org/spreadsheetml/2006/main" xmlns:r="http://schemas.openxmlformats.org/officeDocument/2006/relationships">
  <dimension ref="A2:F47"/>
  <sheetViews>
    <sheetView workbookViewId="0">
      <selection activeCell="C8" sqref="C8"/>
    </sheetView>
  </sheetViews>
  <sheetFormatPr defaultColWidth="8.85546875" defaultRowHeight="15"/>
  <cols>
    <col min="1" max="1" width="13.5703125" style="87" customWidth="1"/>
    <col min="2" max="2" width="32.28515625" style="98" customWidth="1"/>
    <col min="3" max="3" width="55.85546875" style="87" customWidth="1"/>
    <col min="4" max="4" width="18.85546875" style="87" customWidth="1"/>
    <col min="5" max="5" width="23" style="87" customWidth="1"/>
    <col min="6" max="6" width="19" style="87" customWidth="1"/>
    <col min="7" max="16384" width="8.85546875" style="87"/>
  </cols>
  <sheetData>
    <row r="2" spans="1:6" ht="21" customHeight="1">
      <c r="A2" s="447" t="s">
        <v>341</v>
      </c>
      <c r="B2" s="448"/>
      <c r="C2" s="448"/>
      <c r="D2" s="448"/>
      <c r="E2" s="448"/>
      <c r="F2" s="448"/>
    </row>
    <row r="3" spans="1:6" ht="15.75">
      <c r="A3" s="314" t="s">
        <v>121</v>
      </c>
      <c r="B3" s="314"/>
      <c r="C3" s="314"/>
      <c r="D3" s="314"/>
      <c r="E3" s="314"/>
      <c r="F3" s="88"/>
    </row>
    <row r="4" spans="1:6">
      <c r="A4" s="89"/>
      <c r="B4" s="90"/>
      <c r="C4" s="449" t="s">
        <v>425</v>
      </c>
      <c r="D4" s="449"/>
      <c r="E4" s="449"/>
      <c r="F4" s="449"/>
    </row>
    <row r="5" spans="1:6" ht="30">
      <c r="A5" s="91" t="s">
        <v>155</v>
      </c>
      <c r="B5" s="92" t="s">
        <v>156</v>
      </c>
      <c r="C5" s="91" t="s">
        <v>157</v>
      </c>
      <c r="D5" s="93" t="s">
        <v>158</v>
      </c>
      <c r="E5" s="93" t="s">
        <v>159</v>
      </c>
      <c r="F5" s="201" t="s">
        <v>160</v>
      </c>
    </row>
    <row r="6" spans="1:6" ht="135">
      <c r="A6" s="226" t="s">
        <v>406</v>
      </c>
      <c r="B6" s="123" t="s">
        <v>411</v>
      </c>
      <c r="C6" s="94" t="s">
        <v>412</v>
      </c>
      <c r="D6" s="94"/>
      <c r="E6" s="94"/>
      <c r="F6" s="95"/>
    </row>
    <row r="7" spans="1:6" ht="60">
      <c r="A7" s="226" t="s">
        <v>407</v>
      </c>
      <c r="B7" s="123" t="s">
        <v>161</v>
      </c>
      <c r="C7" s="94" t="s">
        <v>162</v>
      </c>
      <c r="D7" s="94"/>
      <c r="E7" s="94"/>
      <c r="F7" s="95"/>
    </row>
    <row r="8" spans="1:6">
      <c r="A8" s="226" t="s">
        <v>421</v>
      </c>
      <c r="B8" s="123" t="s">
        <v>422</v>
      </c>
      <c r="C8" s="94" t="s">
        <v>423</v>
      </c>
      <c r="D8" s="94"/>
      <c r="E8" s="94"/>
      <c r="F8" s="202"/>
    </row>
    <row r="9" spans="1:6" ht="54" customHeight="1">
      <c r="A9" s="121">
        <v>11.5</v>
      </c>
      <c r="B9" s="210" t="s">
        <v>163</v>
      </c>
      <c r="C9" s="94" t="s">
        <v>424</v>
      </c>
      <c r="D9" s="94"/>
      <c r="E9" s="94"/>
      <c r="F9" s="202"/>
    </row>
    <row r="10" spans="1:6" ht="45">
      <c r="A10" s="96" t="s">
        <v>408</v>
      </c>
      <c r="B10" s="97" t="s">
        <v>409</v>
      </c>
      <c r="C10" s="94" t="s">
        <v>410</v>
      </c>
      <c r="D10" s="94"/>
      <c r="E10" s="94"/>
      <c r="F10" s="202"/>
    </row>
    <row r="11" spans="1:6">
      <c r="C11" s="99"/>
      <c r="D11" s="99"/>
      <c r="E11" s="99"/>
    </row>
    <row r="12" spans="1:6" s="100" customFormat="1" ht="51" customHeight="1">
      <c r="A12" s="450" t="s">
        <v>164</v>
      </c>
      <c r="B12" s="450"/>
      <c r="C12" s="34"/>
      <c r="D12" s="34" t="s">
        <v>165</v>
      </c>
      <c r="E12" s="34" t="s">
        <v>166</v>
      </c>
      <c r="F12" s="34" t="s">
        <v>167</v>
      </c>
    </row>
    <row r="13" spans="1:6" ht="14.45" customHeight="1">
      <c r="A13" s="95">
        <v>1</v>
      </c>
      <c r="B13" s="444" t="s">
        <v>168</v>
      </c>
      <c r="C13" s="19" t="s">
        <v>169</v>
      </c>
      <c r="D13" s="94"/>
      <c r="E13" s="94"/>
      <c r="F13" s="94"/>
    </row>
    <row r="14" spans="1:6">
      <c r="A14" s="95">
        <v>2</v>
      </c>
      <c r="B14" s="451"/>
      <c r="C14" s="19" t="s">
        <v>170</v>
      </c>
      <c r="D14" s="94"/>
      <c r="E14" s="94"/>
      <c r="F14" s="94"/>
    </row>
    <row r="15" spans="1:6">
      <c r="A15" s="95">
        <v>3</v>
      </c>
      <c r="B15" s="451"/>
      <c r="C15" s="19" t="s">
        <v>171</v>
      </c>
      <c r="D15" s="94"/>
      <c r="E15" s="94"/>
      <c r="F15" s="94"/>
    </row>
    <row r="16" spans="1:6">
      <c r="A16" s="95">
        <v>4</v>
      </c>
      <c r="B16" s="451"/>
      <c r="C16" s="101" t="s">
        <v>172</v>
      </c>
      <c r="D16" s="94"/>
      <c r="E16" s="94"/>
      <c r="F16" s="94"/>
    </row>
    <row r="17" spans="1:6">
      <c r="A17" s="95">
        <v>5</v>
      </c>
      <c r="B17" s="452"/>
      <c r="C17" s="101" t="s">
        <v>173</v>
      </c>
      <c r="D17" s="94"/>
      <c r="E17" s="94"/>
      <c r="F17" s="94"/>
    </row>
    <row r="18" spans="1:6" s="105" customFormat="1" ht="105">
      <c r="A18" s="102"/>
      <c r="B18" s="103"/>
      <c r="C18" s="19"/>
      <c r="D18" s="104" t="s">
        <v>174</v>
      </c>
      <c r="E18" s="104" t="s">
        <v>175</v>
      </c>
      <c r="F18" s="104" t="s">
        <v>176</v>
      </c>
    </row>
    <row r="19" spans="1:6">
      <c r="A19" s="95">
        <v>6</v>
      </c>
      <c r="B19" s="453" t="s">
        <v>177</v>
      </c>
      <c r="C19" s="101" t="s">
        <v>178</v>
      </c>
      <c r="D19" s="94"/>
      <c r="E19" s="94"/>
      <c r="F19" s="94"/>
    </row>
    <row r="20" spans="1:6" ht="27.75" customHeight="1">
      <c r="A20" s="95">
        <v>7</v>
      </c>
      <c r="B20" s="453"/>
      <c r="C20" s="101" t="s">
        <v>179</v>
      </c>
      <c r="D20" s="94"/>
      <c r="E20" s="94"/>
      <c r="F20" s="106"/>
    </row>
    <row r="21" spans="1:6" s="110" customFormat="1" ht="30">
      <c r="A21" s="96"/>
      <c r="B21" s="107"/>
      <c r="C21" s="19"/>
      <c r="D21" s="108" t="s">
        <v>180</v>
      </c>
      <c r="E21" s="109" t="s">
        <v>181</v>
      </c>
      <c r="F21" s="109" t="s">
        <v>182</v>
      </c>
    </row>
    <row r="22" spans="1:6">
      <c r="A22" s="95">
        <v>8</v>
      </c>
      <c r="B22" s="444" t="s">
        <v>183</v>
      </c>
      <c r="C22" s="111" t="s">
        <v>184</v>
      </c>
      <c r="D22" s="94"/>
      <c r="E22" s="94"/>
      <c r="F22" s="94"/>
    </row>
    <row r="23" spans="1:6">
      <c r="A23" s="95">
        <v>9</v>
      </c>
      <c r="B23" s="445"/>
      <c r="C23" s="111" t="s">
        <v>185</v>
      </c>
      <c r="D23" s="94"/>
      <c r="E23" s="94"/>
      <c r="F23" s="94"/>
    </row>
    <row r="24" spans="1:6">
      <c r="A24" s="95">
        <v>10</v>
      </c>
      <c r="B24" s="446"/>
      <c r="C24" s="111" t="s">
        <v>186</v>
      </c>
      <c r="D24" s="94"/>
      <c r="E24" s="94"/>
      <c r="F24" s="94"/>
    </row>
    <row r="25" spans="1:6" ht="18.75">
      <c r="A25" s="454" t="s">
        <v>431</v>
      </c>
      <c r="B25" s="455"/>
      <c r="C25" s="455"/>
      <c r="D25" s="455"/>
      <c r="E25" s="455"/>
      <c r="F25" s="456"/>
    </row>
    <row r="26" spans="1:6" ht="18.75">
      <c r="A26" s="240">
        <v>11</v>
      </c>
      <c r="B26" s="441" t="s">
        <v>427</v>
      </c>
      <c r="C26" s="241" t="s">
        <v>187</v>
      </c>
      <c r="D26" s="242"/>
      <c r="E26" s="243"/>
      <c r="F26" s="243"/>
    </row>
    <row r="27" spans="1:6" ht="37.5">
      <c r="A27" s="240">
        <v>12</v>
      </c>
      <c r="B27" s="442"/>
      <c r="C27" s="241" t="s">
        <v>426</v>
      </c>
      <c r="D27" s="242"/>
      <c r="E27" s="243"/>
      <c r="F27" s="243"/>
    </row>
    <row r="28" spans="1:6" ht="37.5">
      <c r="A28" s="240">
        <v>13</v>
      </c>
      <c r="B28" s="442"/>
      <c r="C28" s="241" t="s">
        <v>188</v>
      </c>
      <c r="D28" s="242"/>
      <c r="E28" s="243"/>
      <c r="F28" s="243"/>
    </row>
    <row r="29" spans="1:6" ht="37.5">
      <c r="A29" s="240">
        <v>14</v>
      </c>
      <c r="B29" s="443"/>
      <c r="C29" s="241" t="s">
        <v>428</v>
      </c>
      <c r="D29" s="242"/>
      <c r="E29" s="243"/>
      <c r="F29" s="243"/>
    </row>
    <row r="30" spans="1:6" ht="18.75">
      <c r="A30" s="244"/>
      <c r="B30" s="245"/>
      <c r="C30" s="246"/>
      <c r="D30" s="243"/>
      <c r="E30" s="243"/>
      <c r="F30" s="243"/>
    </row>
    <row r="31" spans="1:6">
      <c r="A31" s="95">
        <v>14</v>
      </c>
      <c r="B31" s="453" t="s">
        <v>189</v>
      </c>
      <c r="C31" s="111" t="s">
        <v>190</v>
      </c>
      <c r="D31" s="457"/>
      <c r="E31" s="458"/>
      <c r="F31" s="227"/>
    </row>
    <row r="32" spans="1:6">
      <c r="A32" s="95">
        <v>15</v>
      </c>
      <c r="B32" s="453"/>
      <c r="C32" s="111" t="s">
        <v>191</v>
      </c>
      <c r="D32" s="457"/>
      <c r="E32" s="458"/>
      <c r="F32" s="227"/>
    </row>
    <row r="33" spans="1:6">
      <c r="A33" s="95">
        <v>16</v>
      </c>
      <c r="B33" s="453"/>
      <c r="C33" s="111" t="s">
        <v>192</v>
      </c>
      <c r="D33" s="457"/>
      <c r="E33" s="458"/>
      <c r="F33" s="227"/>
    </row>
    <row r="34" spans="1:6">
      <c r="A34" s="95">
        <v>17</v>
      </c>
      <c r="B34" s="453"/>
      <c r="C34" s="112" t="s">
        <v>193</v>
      </c>
      <c r="D34" s="457"/>
      <c r="E34" s="458"/>
      <c r="F34" s="227"/>
    </row>
    <row r="35" spans="1:6">
      <c r="A35" s="95">
        <v>18</v>
      </c>
      <c r="B35" s="43" t="s">
        <v>194</v>
      </c>
      <c r="C35" s="111" t="s">
        <v>195</v>
      </c>
      <c r="D35" s="457"/>
      <c r="E35" s="458"/>
      <c r="F35" s="227"/>
    </row>
    <row r="36" spans="1:6">
      <c r="A36" s="95">
        <v>19</v>
      </c>
      <c r="B36" s="43"/>
      <c r="C36" s="111" t="s">
        <v>196</v>
      </c>
      <c r="D36" s="457"/>
      <c r="E36" s="458"/>
      <c r="F36" s="227"/>
    </row>
    <row r="37" spans="1:6">
      <c r="A37" s="95">
        <v>20</v>
      </c>
      <c r="B37" s="43"/>
      <c r="C37" s="111" t="s">
        <v>197</v>
      </c>
      <c r="D37" s="457"/>
      <c r="E37" s="458"/>
      <c r="F37" s="227"/>
    </row>
    <row r="40" spans="1:6" s="113" customFormat="1" ht="14.45" customHeight="1">
      <c r="A40" s="459" t="s">
        <v>198</v>
      </c>
      <c r="B40" s="459"/>
      <c r="C40" s="459"/>
      <c r="D40" s="459"/>
      <c r="E40" s="459"/>
      <c r="F40" s="459"/>
    </row>
    <row r="41" spans="1:6" s="113" customFormat="1" ht="14.45" customHeight="1">
      <c r="A41" s="114"/>
      <c r="B41" s="115"/>
      <c r="C41" s="115"/>
      <c r="D41" s="114"/>
      <c r="E41" s="114"/>
      <c r="F41" s="114"/>
    </row>
    <row r="42" spans="1:6" s="113" customFormat="1" ht="36.75" customHeight="1">
      <c r="A42" s="460" t="s">
        <v>199</v>
      </c>
      <c r="B42" s="460"/>
      <c r="C42" s="460"/>
      <c r="D42" s="460"/>
      <c r="E42" s="460"/>
      <c r="F42" s="460"/>
    </row>
    <row r="43" spans="1:6" s="113" customFormat="1" ht="36.75" customHeight="1">
      <c r="A43" s="116"/>
      <c r="B43" s="461" t="s">
        <v>200</v>
      </c>
      <c r="C43" s="461"/>
      <c r="D43" s="461"/>
      <c r="E43" s="461"/>
      <c r="F43" s="461"/>
    </row>
    <row r="44" spans="1:6" s="113" customFormat="1" ht="56.25" customHeight="1">
      <c r="A44" s="116"/>
      <c r="B44" s="462" t="s">
        <v>429</v>
      </c>
      <c r="C44" s="462"/>
      <c r="D44" s="462"/>
      <c r="E44" s="462"/>
      <c r="F44" s="462"/>
    </row>
    <row r="45" spans="1:6" s="113" customFormat="1" ht="64.5" customHeight="1">
      <c r="A45" s="116"/>
      <c r="B45" s="462" t="s">
        <v>430</v>
      </c>
      <c r="C45" s="462"/>
      <c r="D45" s="462"/>
      <c r="E45" s="462"/>
      <c r="F45" s="462"/>
    </row>
    <row r="46" spans="1:6" s="113" customFormat="1" ht="57.75" customHeight="1">
      <c r="A46" s="117"/>
      <c r="B46" s="462" t="s">
        <v>201</v>
      </c>
      <c r="C46" s="462"/>
      <c r="D46" s="462"/>
      <c r="E46" s="462"/>
      <c r="F46" s="462"/>
    </row>
    <row r="47" spans="1:6" s="113" customFormat="1" ht="14.45" customHeight="1">
      <c r="A47" s="463"/>
      <c r="B47" s="463"/>
      <c r="C47" s="118"/>
      <c r="D47" s="114"/>
      <c r="E47" s="114"/>
      <c r="F47" s="114"/>
    </row>
  </sheetData>
  <mergeCells count="24">
    <mergeCell ref="B43:F43"/>
    <mergeCell ref="B44:F44"/>
    <mergeCell ref="B45:F45"/>
    <mergeCell ref="B46:F46"/>
    <mergeCell ref="A47:B47"/>
    <mergeCell ref="D35:E35"/>
    <mergeCell ref="D36:E36"/>
    <mergeCell ref="D37:E37"/>
    <mergeCell ref="A40:F40"/>
    <mergeCell ref="A42:F42"/>
    <mergeCell ref="B31:B34"/>
    <mergeCell ref="D31:E31"/>
    <mergeCell ref="D32:E32"/>
    <mergeCell ref="D33:E33"/>
    <mergeCell ref="D34:E34"/>
    <mergeCell ref="B26:B29"/>
    <mergeCell ref="B22:B24"/>
    <mergeCell ref="A2:F2"/>
    <mergeCell ref="A3:E3"/>
    <mergeCell ref="C4:F4"/>
    <mergeCell ref="A12:B12"/>
    <mergeCell ref="B13:B17"/>
    <mergeCell ref="B19:B20"/>
    <mergeCell ref="A25:F25"/>
  </mergeCells>
  <pageMargins left="0.7" right="0.7" top="0.75" bottom="0.75" header="0.3" footer="0.3"/>
  <pageSetup paperSize="9" orientation="portrait" horizontalDpi="0" verticalDpi="0" r:id="rId1"/>
</worksheet>
</file>

<file path=xl/worksheets/sheet8.xml><?xml version="1.0" encoding="utf-8"?>
<worksheet xmlns="http://schemas.openxmlformats.org/spreadsheetml/2006/main" xmlns:r="http://schemas.openxmlformats.org/officeDocument/2006/relationships">
  <dimension ref="A1:AF32"/>
  <sheetViews>
    <sheetView view="pageBreakPreview" zoomScaleSheetLayoutView="100" workbookViewId="0">
      <selection activeCell="D26" sqref="D26"/>
    </sheetView>
  </sheetViews>
  <sheetFormatPr defaultColWidth="9.140625" defaultRowHeight="14.45" customHeight="1"/>
  <cols>
    <col min="1" max="1" width="19" style="138" bestFit="1" customWidth="1"/>
    <col min="2" max="2" width="42.42578125" style="113" customWidth="1"/>
    <col min="3" max="3" width="51" style="113" customWidth="1"/>
    <col min="4" max="4" width="16.28515625" style="113" customWidth="1"/>
    <col min="5" max="5" width="14" style="113" customWidth="1"/>
    <col min="6" max="6" width="13.7109375" style="113" customWidth="1"/>
    <col min="7" max="7" width="15.140625" style="113" customWidth="1"/>
    <col min="8" max="32" width="9.140625" style="119"/>
    <col min="33" max="16384" width="9.140625" style="113"/>
  </cols>
  <sheetData>
    <row r="1" spans="1:32" ht="28.5" customHeight="1">
      <c r="A1" s="474" t="s">
        <v>202</v>
      </c>
      <c r="B1" s="474"/>
      <c r="C1" s="474"/>
      <c r="D1" s="474"/>
      <c r="E1" s="474"/>
      <c r="F1" s="474"/>
      <c r="G1" s="474"/>
    </row>
    <row r="2" spans="1:32" ht="15.75">
      <c r="A2" s="314" t="s">
        <v>121</v>
      </c>
      <c r="B2" s="314"/>
      <c r="C2" s="314"/>
      <c r="D2" s="314"/>
      <c r="E2" s="314"/>
      <c r="F2" s="120"/>
      <c r="G2" s="120"/>
    </row>
    <row r="3" spans="1:32" ht="14.45" customHeight="1">
      <c r="A3" s="475" t="s">
        <v>155</v>
      </c>
      <c r="B3" s="475" t="s">
        <v>156</v>
      </c>
      <c r="C3" s="476" t="s">
        <v>157</v>
      </c>
      <c r="D3" s="475" t="s">
        <v>154</v>
      </c>
      <c r="E3" s="475"/>
      <c r="F3" s="475"/>
      <c r="G3" s="475"/>
    </row>
    <row r="4" spans="1:32" ht="30">
      <c r="A4" s="475"/>
      <c r="B4" s="475"/>
      <c r="C4" s="477"/>
      <c r="D4" s="93" t="s">
        <v>203</v>
      </c>
      <c r="E4" s="93" t="s">
        <v>158</v>
      </c>
      <c r="F4" s="93" t="s">
        <v>204</v>
      </c>
      <c r="G4" s="93" t="s">
        <v>159</v>
      </c>
    </row>
    <row r="5" spans="1:32" s="119" customFormat="1" ht="78.75" customHeight="1">
      <c r="A5" s="121" t="s">
        <v>351</v>
      </c>
      <c r="B5" s="122" t="s">
        <v>344</v>
      </c>
      <c r="C5" s="123" t="s">
        <v>353</v>
      </c>
      <c r="D5" s="124"/>
      <c r="E5" s="125"/>
      <c r="F5" s="126"/>
      <c r="G5" s="127"/>
    </row>
    <row r="6" spans="1:32" s="119" customFormat="1" ht="35.25" customHeight="1">
      <c r="A6" s="121" t="s">
        <v>342</v>
      </c>
      <c r="B6" s="122" t="s">
        <v>343</v>
      </c>
      <c r="C6" s="123" t="s">
        <v>352</v>
      </c>
      <c r="D6" s="258">
        <v>3248361</v>
      </c>
      <c r="E6" s="258">
        <v>100</v>
      </c>
      <c r="F6" s="258">
        <v>132</v>
      </c>
      <c r="G6" s="259">
        <v>161.97999999999999</v>
      </c>
    </row>
    <row r="7" spans="1:32" s="119" customFormat="1" ht="49.5" customHeight="1">
      <c r="A7" s="121" t="s">
        <v>345</v>
      </c>
      <c r="B7" s="122" t="s">
        <v>346</v>
      </c>
      <c r="C7" s="123" t="s">
        <v>354</v>
      </c>
      <c r="D7" s="130"/>
      <c r="E7" s="128"/>
      <c r="F7" s="130"/>
      <c r="G7" s="128"/>
    </row>
    <row r="8" spans="1:32" s="119" customFormat="1" ht="30">
      <c r="A8" s="121">
        <v>11.5</v>
      </c>
      <c r="B8" s="129" t="s">
        <v>347</v>
      </c>
      <c r="C8" s="123" t="s">
        <v>205</v>
      </c>
      <c r="D8" s="130"/>
      <c r="E8" s="128"/>
      <c r="F8" s="130"/>
      <c r="G8" s="128"/>
    </row>
    <row r="10" spans="1:32" s="132" customFormat="1" ht="23.25" customHeight="1">
      <c r="A10" s="468" t="s">
        <v>164</v>
      </c>
      <c r="B10" s="469"/>
      <c r="C10" s="470"/>
      <c r="D10" s="471" t="s">
        <v>206</v>
      </c>
      <c r="E10" s="471"/>
      <c r="F10" s="471" t="s">
        <v>136</v>
      </c>
      <c r="G10" s="471"/>
      <c r="H10" s="131"/>
      <c r="I10" s="131"/>
      <c r="J10" s="131"/>
      <c r="K10" s="131"/>
      <c r="L10" s="131"/>
      <c r="M10" s="131"/>
      <c r="N10" s="131"/>
      <c r="O10" s="131"/>
      <c r="P10" s="131"/>
      <c r="Q10" s="131"/>
      <c r="R10" s="131"/>
      <c r="S10" s="131"/>
      <c r="T10" s="131"/>
      <c r="U10" s="131"/>
      <c r="V10" s="131"/>
      <c r="W10" s="131"/>
      <c r="X10" s="131"/>
      <c r="Y10" s="131"/>
      <c r="Z10" s="131"/>
      <c r="AA10" s="131"/>
      <c r="AB10" s="131"/>
      <c r="AC10" s="131"/>
      <c r="AD10" s="131"/>
      <c r="AE10" s="131"/>
      <c r="AF10" s="131"/>
    </row>
    <row r="11" spans="1:32" ht="22.5" customHeight="1">
      <c r="A11" s="209"/>
      <c r="B11" s="472" t="s">
        <v>207</v>
      </c>
      <c r="C11" s="473"/>
      <c r="D11" s="467"/>
      <c r="E11" s="467"/>
      <c r="F11" s="467"/>
      <c r="G11" s="467"/>
    </row>
    <row r="12" spans="1:32" ht="14.45" customHeight="1">
      <c r="A12" s="209" t="s">
        <v>208</v>
      </c>
      <c r="B12" s="464" t="s">
        <v>209</v>
      </c>
      <c r="C12" s="465"/>
      <c r="D12" s="466">
        <v>1</v>
      </c>
      <c r="E12" s="466"/>
      <c r="F12" s="467"/>
      <c r="G12" s="467"/>
    </row>
    <row r="13" spans="1:32" ht="14.45" customHeight="1">
      <c r="A13" s="209" t="s">
        <v>210</v>
      </c>
      <c r="B13" s="464" t="s">
        <v>211</v>
      </c>
      <c r="C13" s="465"/>
      <c r="D13" s="478">
        <v>3118261</v>
      </c>
      <c r="E13" s="479"/>
      <c r="F13" s="466"/>
      <c r="G13" s="466"/>
    </row>
    <row r="14" spans="1:32" ht="14.45" customHeight="1">
      <c r="A14" s="209" t="s">
        <v>212</v>
      </c>
      <c r="B14" s="464" t="s">
        <v>213</v>
      </c>
      <c r="C14" s="465"/>
      <c r="D14" s="480" t="s">
        <v>502</v>
      </c>
      <c r="E14" s="481"/>
      <c r="F14" s="466"/>
      <c r="G14" s="466"/>
    </row>
    <row r="15" spans="1:32" ht="14.45" customHeight="1">
      <c r="A15" s="133" t="s">
        <v>214</v>
      </c>
      <c r="B15" s="478" t="s">
        <v>215</v>
      </c>
      <c r="C15" s="479"/>
      <c r="D15" s="482">
        <v>4709127</v>
      </c>
      <c r="E15" s="482"/>
      <c r="F15" s="466"/>
      <c r="G15" s="466"/>
    </row>
    <row r="16" spans="1:32" ht="14.45" customHeight="1">
      <c r="A16" s="133" t="s">
        <v>216</v>
      </c>
      <c r="B16" s="478" t="s">
        <v>217</v>
      </c>
      <c r="C16" s="479"/>
      <c r="D16" s="482">
        <v>122716</v>
      </c>
      <c r="E16" s="482"/>
      <c r="F16" s="467"/>
      <c r="G16" s="467"/>
    </row>
    <row r="17" spans="1:32" ht="14.45" customHeight="1">
      <c r="A17" s="133" t="s">
        <v>218</v>
      </c>
      <c r="B17" s="478" t="s">
        <v>219</v>
      </c>
      <c r="C17" s="479"/>
      <c r="D17" s="482">
        <v>81271</v>
      </c>
      <c r="E17" s="482"/>
      <c r="F17" s="466"/>
      <c r="G17" s="466"/>
    </row>
    <row r="18" spans="1:32" ht="14.45" customHeight="1">
      <c r="A18" s="133" t="s">
        <v>220</v>
      </c>
      <c r="B18" s="483" t="s">
        <v>221</v>
      </c>
      <c r="C18" s="484"/>
      <c r="D18" s="478">
        <v>132</v>
      </c>
      <c r="E18" s="479"/>
      <c r="F18" s="467"/>
      <c r="G18" s="467"/>
    </row>
    <row r="19" spans="1:32" ht="14.45" customHeight="1">
      <c r="A19" s="133" t="s">
        <v>223</v>
      </c>
      <c r="B19" s="483" t="s">
        <v>141</v>
      </c>
      <c r="C19" s="484"/>
      <c r="D19" s="478" t="s">
        <v>503</v>
      </c>
      <c r="E19" s="479"/>
      <c r="F19" s="467"/>
      <c r="G19" s="467"/>
    </row>
    <row r="20" spans="1:32" ht="14.45" customHeight="1">
      <c r="A20" s="133" t="s">
        <v>222</v>
      </c>
      <c r="B20" s="478" t="s">
        <v>348</v>
      </c>
      <c r="C20" s="479"/>
      <c r="D20" s="466">
        <v>150.4</v>
      </c>
      <c r="E20" s="466"/>
      <c r="F20" s="467"/>
      <c r="G20" s="467"/>
    </row>
    <row r="21" spans="1:32" ht="14.45" customHeight="1">
      <c r="A21" s="133"/>
      <c r="B21" s="486" t="s">
        <v>349</v>
      </c>
      <c r="C21" s="487"/>
      <c r="D21" s="206">
        <v>150.4</v>
      </c>
      <c r="E21" s="206"/>
      <c r="F21" s="205"/>
      <c r="G21" s="205"/>
    </row>
    <row r="22" spans="1:32" ht="14.45" customHeight="1">
      <c r="A22" s="133" t="s">
        <v>224</v>
      </c>
      <c r="B22" s="478" t="s">
        <v>225</v>
      </c>
      <c r="C22" s="479"/>
      <c r="D22" s="466">
        <v>0</v>
      </c>
      <c r="E22" s="466"/>
      <c r="F22" s="466"/>
      <c r="G22" s="466"/>
    </row>
    <row r="23" spans="1:32" ht="14.45" customHeight="1">
      <c r="A23" s="133"/>
      <c r="B23" s="478" t="s">
        <v>226</v>
      </c>
      <c r="C23" s="479"/>
      <c r="D23" s="466">
        <v>150.4</v>
      </c>
      <c r="E23" s="466"/>
      <c r="F23" s="466"/>
      <c r="G23" s="466"/>
    </row>
    <row r="24" spans="1:32" ht="14.45" customHeight="1">
      <c r="A24" s="208" t="s">
        <v>227</v>
      </c>
      <c r="B24" s="483" t="s">
        <v>228</v>
      </c>
      <c r="C24" s="484"/>
      <c r="D24" s="478" t="s">
        <v>504</v>
      </c>
      <c r="E24" s="485"/>
      <c r="F24" s="485"/>
      <c r="G24" s="479"/>
    </row>
    <row r="25" spans="1:32" ht="14.45" customHeight="1">
      <c r="A25" s="208" t="s">
        <v>229</v>
      </c>
      <c r="B25" s="483" t="s">
        <v>230</v>
      </c>
      <c r="C25" s="484"/>
      <c r="D25" s="478" t="s">
        <v>505</v>
      </c>
      <c r="E25" s="485"/>
      <c r="F25" s="485"/>
      <c r="G25" s="479"/>
    </row>
    <row r="27" spans="1:32" s="134" customFormat="1" ht="14.45" customHeight="1">
      <c r="A27" s="488" t="s">
        <v>231</v>
      </c>
      <c r="B27" s="489"/>
      <c r="C27" s="489"/>
      <c r="D27" s="489"/>
      <c r="E27" s="489"/>
      <c r="F27" s="48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row>
    <row r="28" spans="1:32" ht="40.5" customHeight="1">
      <c r="A28" s="490" t="s">
        <v>485</v>
      </c>
      <c r="B28" s="491"/>
      <c r="C28" s="491"/>
      <c r="D28" s="491"/>
      <c r="E28" s="491"/>
      <c r="F28" s="491"/>
    </row>
    <row r="29" spans="1:32" ht="45.75" customHeight="1">
      <c r="A29" s="492" t="s">
        <v>355</v>
      </c>
      <c r="B29" s="493" t="s">
        <v>350</v>
      </c>
      <c r="C29" s="493"/>
      <c r="D29" s="493"/>
      <c r="E29" s="493"/>
      <c r="F29" s="493"/>
    </row>
    <row r="30" spans="1:32" ht="176.25" customHeight="1">
      <c r="A30" s="492"/>
      <c r="B30" s="493" t="s">
        <v>356</v>
      </c>
      <c r="C30" s="493"/>
      <c r="D30" s="493"/>
      <c r="E30" s="493"/>
      <c r="F30" s="493"/>
    </row>
    <row r="31" spans="1:32" ht="13.5" customHeight="1">
      <c r="A31" s="135"/>
      <c r="B31" s="136"/>
      <c r="C31" s="136"/>
      <c r="D31" s="136"/>
      <c r="E31" s="136"/>
    </row>
    <row r="32" spans="1:32" ht="14.45" customHeight="1">
      <c r="A32" s="135"/>
      <c r="B32" s="137"/>
      <c r="C32" s="137"/>
      <c r="D32" s="136"/>
      <c r="E32" s="136"/>
      <c r="H32" s="113"/>
      <c r="I32" s="113"/>
      <c r="J32" s="113"/>
      <c r="K32" s="113"/>
      <c r="L32" s="113"/>
      <c r="M32" s="113"/>
      <c r="N32" s="113"/>
      <c r="O32" s="113"/>
      <c r="P32" s="113"/>
      <c r="Q32" s="113"/>
      <c r="R32" s="113"/>
      <c r="S32" s="113"/>
      <c r="T32" s="113"/>
      <c r="U32" s="113"/>
      <c r="V32" s="113"/>
      <c r="W32" s="113"/>
      <c r="X32" s="113"/>
      <c r="Y32" s="113"/>
      <c r="Z32" s="113"/>
      <c r="AA32" s="113"/>
      <c r="AB32" s="113"/>
      <c r="AC32" s="113"/>
      <c r="AD32" s="113"/>
      <c r="AE32" s="113"/>
      <c r="AF32" s="113"/>
    </row>
  </sheetData>
  <mergeCells count="55">
    <mergeCell ref="A27:F27"/>
    <mergeCell ref="A28:F28"/>
    <mergeCell ref="A29:A30"/>
    <mergeCell ref="B29:F29"/>
    <mergeCell ref="B30:F30"/>
    <mergeCell ref="B19:C19"/>
    <mergeCell ref="D19:E19"/>
    <mergeCell ref="F19:G19"/>
    <mergeCell ref="B22:C22"/>
    <mergeCell ref="D22:E22"/>
    <mergeCell ref="F22:G22"/>
    <mergeCell ref="B20:C20"/>
    <mergeCell ref="D20:E20"/>
    <mergeCell ref="F20:G20"/>
    <mergeCell ref="B21:C21"/>
    <mergeCell ref="B25:C25"/>
    <mergeCell ref="D25:G25"/>
    <mergeCell ref="B23:C23"/>
    <mergeCell ref="D23:E23"/>
    <mergeCell ref="F23:G23"/>
    <mergeCell ref="B24:C24"/>
    <mergeCell ref="D24:G24"/>
    <mergeCell ref="B17:C17"/>
    <mergeCell ref="D17:E17"/>
    <mergeCell ref="F17:G17"/>
    <mergeCell ref="B18:C18"/>
    <mergeCell ref="D18:E18"/>
    <mergeCell ref="F18:G18"/>
    <mergeCell ref="B15:C15"/>
    <mergeCell ref="D15:E15"/>
    <mergeCell ref="F15:G15"/>
    <mergeCell ref="B16:C16"/>
    <mergeCell ref="D16:E16"/>
    <mergeCell ref="F16:G16"/>
    <mergeCell ref="B13:C13"/>
    <mergeCell ref="D13:E13"/>
    <mergeCell ref="F13:G13"/>
    <mergeCell ref="B14:C14"/>
    <mergeCell ref="D14:E14"/>
    <mergeCell ref="F14:G14"/>
    <mergeCell ref="A1:G1"/>
    <mergeCell ref="A2:E2"/>
    <mergeCell ref="A3:A4"/>
    <mergeCell ref="B3:B4"/>
    <mergeCell ref="C3:C4"/>
    <mergeCell ref="D3:G3"/>
    <mergeCell ref="B12:C12"/>
    <mergeCell ref="D12:E12"/>
    <mergeCell ref="F12:G12"/>
    <mergeCell ref="A10:C10"/>
    <mergeCell ref="D10:E10"/>
    <mergeCell ref="F10:G10"/>
    <mergeCell ref="B11:C11"/>
    <mergeCell ref="D11:E11"/>
    <mergeCell ref="F11:G11"/>
  </mergeCells>
  <pageMargins left="0.7" right="0.7" top="0.75" bottom="0.75" header="0.3" footer="0.3"/>
  <pageSetup orientation="portrait" verticalDpi="300" r:id="rId1"/>
</worksheet>
</file>

<file path=xl/worksheets/sheet9.xml><?xml version="1.0" encoding="utf-8"?>
<worksheet xmlns="http://schemas.openxmlformats.org/spreadsheetml/2006/main" xmlns:r="http://schemas.openxmlformats.org/officeDocument/2006/relationships">
  <dimension ref="A2:G49"/>
  <sheetViews>
    <sheetView workbookViewId="0">
      <selection activeCell="C9" sqref="C9"/>
    </sheetView>
  </sheetViews>
  <sheetFormatPr defaultRowHeight="15"/>
  <cols>
    <col min="2" max="2" width="54" customWidth="1"/>
    <col min="3" max="3" width="27.42578125" customWidth="1"/>
    <col min="4" max="4" width="23.140625" customWidth="1"/>
    <col min="5" max="5" width="25.7109375" customWidth="1"/>
  </cols>
  <sheetData>
    <row r="2" spans="1:4">
      <c r="A2" s="194" t="s">
        <v>294</v>
      </c>
      <c r="B2" s="501" t="s">
        <v>271</v>
      </c>
      <c r="C2" s="501"/>
      <c r="D2" s="501"/>
    </row>
    <row r="3" spans="1:4" ht="42.75">
      <c r="A3">
        <v>1</v>
      </c>
      <c r="B3" s="154" t="s">
        <v>506</v>
      </c>
      <c r="C3" s="155"/>
      <c r="D3" s="175" t="s">
        <v>160</v>
      </c>
    </row>
    <row r="4" spans="1:4">
      <c r="A4">
        <v>2</v>
      </c>
      <c r="B4" s="154" t="s">
        <v>311</v>
      </c>
      <c r="C4" s="155">
        <v>13</v>
      </c>
      <c r="D4" s="156"/>
    </row>
    <row r="5" spans="1:4">
      <c r="A5">
        <v>3</v>
      </c>
      <c r="B5" s="160" t="s">
        <v>272</v>
      </c>
      <c r="C5" s="155">
        <v>4416154</v>
      </c>
      <c r="D5" s="155"/>
    </row>
    <row r="6" spans="1:4">
      <c r="A6">
        <v>4</v>
      </c>
      <c r="B6" s="155" t="s">
        <v>273</v>
      </c>
      <c r="C6" s="155">
        <v>42752</v>
      </c>
      <c r="D6" s="155"/>
    </row>
    <row r="7" spans="1:4">
      <c r="A7">
        <v>5</v>
      </c>
      <c r="B7" s="155" t="s">
        <v>312</v>
      </c>
      <c r="C7" s="155"/>
      <c r="D7" s="155"/>
    </row>
    <row r="8" spans="1:4">
      <c r="A8">
        <v>6</v>
      </c>
      <c r="B8" s="155" t="s">
        <v>313</v>
      </c>
      <c r="C8" s="155"/>
      <c r="D8" s="155"/>
    </row>
    <row r="9" spans="1:4">
      <c r="A9">
        <v>7</v>
      </c>
      <c r="B9" s="155" t="s">
        <v>314</v>
      </c>
      <c r="C9" s="155"/>
      <c r="D9" s="155"/>
    </row>
    <row r="10" spans="1:4" ht="30">
      <c r="A10">
        <v>8</v>
      </c>
      <c r="B10" s="164" t="s">
        <v>275</v>
      </c>
      <c r="C10" s="155"/>
      <c r="D10" s="155"/>
    </row>
    <row r="11" spans="1:4">
      <c r="A11">
        <v>9</v>
      </c>
      <c r="B11" s="164" t="s">
        <v>264</v>
      </c>
      <c r="C11" s="155"/>
      <c r="D11" s="155"/>
    </row>
    <row r="12" spans="1:4">
      <c r="A12">
        <v>10</v>
      </c>
      <c r="B12" s="164" t="s">
        <v>274</v>
      </c>
      <c r="C12" s="155"/>
      <c r="D12" s="155"/>
    </row>
    <row r="13" spans="1:4">
      <c r="A13">
        <v>11</v>
      </c>
      <c r="B13" s="164" t="s">
        <v>276</v>
      </c>
      <c r="C13" s="155"/>
      <c r="D13" s="155"/>
    </row>
    <row r="14" spans="1:4" ht="45">
      <c r="A14">
        <v>12</v>
      </c>
      <c r="B14" s="164" t="s">
        <v>277</v>
      </c>
      <c r="C14" s="155"/>
      <c r="D14" s="155"/>
    </row>
    <row r="15" spans="1:4">
      <c r="A15">
        <v>13</v>
      </c>
      <c r="B15" s="155" t="s">
        <v>282</v>
      </c>
      <c r="C15" s="155">
        <v>7198000</v>
      </c>
      <c r="D15" s="155"/>
    </row>
    <row r="16" spans="1:4">
      <c r="A16">
        <v>14</v>
      </c>
      <c r="B16" s="155" t="s">
        <v>283</v>
      </c>
      <c r="C16" s="155">
        <v>281600</v>
      </c>
      <c r="D16" s="155"/>
    </row>
    <row r="17" spans="1:4">
      <c r="A17">
        <v>15</v>
      </c>
      <c r="B17" s="164" t="s">
        <v>278</v>
      </c>
      <c r="C17" s="155"/>
      <c r="D17" s="155"/>
    </row>
    <row r="19" spans="1:4" ht="15" customHeight="1">
      <c r="B19" s="502" t="s">
        <v>279</v>
      </c>
      <c r="C19" s="503"/>
      <c r="D19" s="504"/>
    </row>
    <row r="20" spans="1:4">
      <c r="B20" s="505" t="s">
        <v>295</v>
      </c>
      <c r="C20" s="506"/>
      <c r="D20" s="175"/>
    </row>
    <row r="21" spans="1:4">
      <c r="B21" s="498" t="s">
        <v>265</v>
      </c>
      <c r="C21" s="499"/>
      <c r="D21" s="500"/>
    </row>
    <row r="22" spans="1:4">
      <c r="B22" s="176" t="s">
        <v>296</v>
      </c>
      <c r="C22" s="177" t="s">
        <v>297</v>
      </c>
      <c r="D22" s="175" t="s">
        <v>266</v>
      </c>
    </row>
    <row r="23" spans="1:4">
      <c r="A23">
        <v>1</v>
      </c>
      <c r="B23" s="154" t="s">
        <v>280</v>
      </c>
      <c r="C23" s="155">
        <v>7198000</v>
      </c>
      <c r="D23" s="178"/>
    </row>
    <row r="24" spans="1:4">
      <c r="A24">
        <v>2</v>
      </c>
      <c r="B24" s="192" t="s">
        <v>284</v>
      </c>
      <c r="C24" s="155" t="s">
        <v>572</v>
      </c>
      <c r="D24" s="178"/>
    </row>
    <row r="25" spans="1:4" ht="24" customHeight="1">
      <c r="A25">
        <v>3</v>
      </c>
      <c r="B25" s="192" t="s">
        <v>290</v>
      </c>
      <c r="C25" s="257">
        <v>167.71</v>
      </c>
      <c r="D25" s="178"/>
    </row>
    <row r="26" spans="1:4" ht="18" customHeight="1">
      <c r="A26">
        <v>4</v>
      </c>
      <c r="B26" s="192" t="s">
        <v>291</v>
      </c>
      <c r="C26" s="257">
        <v>167.71</v>
      </c>
      <c r="D26" s="178"/>
    </row>
    <row r="27" spans="1:4">
      <c r="A27">
        <v>5</v>
      </c>
      <c r="B27" s="154" t="s">
        <v>281</v>
      </c>
      <c r="C27" s="155">
        <v>281600</v>
      </c>
      <c r="D27" s="179"/>
    </row>
    <row r="28" spans="1:4">
      <c r="A28">
        <v>6</v>
      </c>
      <c r="B28" s="192" t="s">
        <v>285</v>
      </c>
      <c r="C28" s="154" t="s">
        <v>573</v>
      </c>
      <c r="D28" s="178"/>
    </row>
    <row r="29" spans="1:4" ht="20.25" customHeight="1">
      <c r="A29">
        <v>7</v>
      </c>
      <c r="B29" s="192" t="s">
        <v>290</v>
      </c>
      <c r="C29" s="257">
        <v>167.71</v>
      </c>
      <c r="D29" s="178"/>
    </row>
    <row r="30" spans="1:4" ht="21" customHeight="1">
      <c r="A30">
        <v>8</v>
      </c>
      <c r="B30" s="192" t="s">
        <v>291</v>
      </c>
      <c r="C30" s="257">
        <v>167.71</v>
      </c>
      <c r="D30" s="178"/>
    </row>
    <row r="31" spans="1:4" ht="28.5">
      <c r="A31">
        <v>9</v>
      </c>
      <c r="B31" s="191" t="s">
        <v>286</v>
      </c>
      <c r="C31" s="154"/>
      <c r="D31" s="178"/>
    </row>
    <row r="32" spans="1:4" ht="28.5">
      <c r="A32">
        <v>10</v>
      </c>
      <c r="B32" s="192" t="s">
        <v>287</v>
      </c>
      <c r="C32" s="155"/>
      <c r="D32" s="179"/>
    </row>
    <row r="33" spans="1:7" ht="29.25" customHeight="1">
      <c r="A33">
        <v>11</v>
      </c>
      <c r="B33" s="191" t="s">
        <v>298</v>
      </c>
      <c r="C33" s="155"/>
      <c r="D33" s="179"/>
    </row>
    <row r="34" spans="1:7" ht="28.5">
      <c r="A34">
        <v>12</v>
      </c>
      <c r="B34" s="192" t="s">
        <v>299</v>
      </c>
      <c r="C34" s="155"/>
      <c r="D34" s="179"/>
    </row>
    <row r="35" spans="1:7" ht="36.75" customHeight="1">
      <c r="A35">
        <v>11</v>
      </c>
      <c r="B35" s="154" t="s">
        <v>288</v>
      </c>
      <c r="C35" s="154"/>
      <c r="D35" s="179"/>
    </row>
    <row r="36" spans="1:7" ht="28.5">
      <c r="A36">
        <v>13</v>
      </c>
      <c r="B36" s="154" t="s">
        <v>289</v>
      </c>
      <c r="C36" s="155"/>
      <c r="D36" s="179"/>
    </row>
    <row r="37" spans="1:7" ht="28.5">
      <c r="A37">
        <v>14</v>
      </c>
      <c r="B37" s="154" t="s">
        <v>292</v>
      </c>
      <c r="C37" s="155"/>
      <c r="D37" s="179"/>
    </row>
    <row r="38" spans="1:7" ht="106.5" customHeight="1">
      <c r="A38">
        <v>15</v>
      </c>
      <c r="B38" s="193" t="s">
        <v>293</v>
      </c>
      <c r="C38" s="155"/>
      <c r="D38" s="179"/>
    </row>
    <row r="39" spans="1:7">
      <c r="A39" s="497" t="s">
        <v>378</v>
      </c>
      <c r="B39" s="497"/>
      <c r="C39" s="497"/>
      <c r="D39" s="497"/>
      <c r="E39" s="497"/>
      <c r="F39" s="497"/>
      <c r="G39" s="497"/>
    </row>
    <row r="40" spans="1:7" ht="15.75">
      <c r="A40" s="314" t="s">
        <v>121</v>
      </c>
      <c r="B40" s="314"/>
      <c r="C40" s="314"/>
      <c r="D40" s="314"/>
      <c r="E40" s="314"/>
      <c r="F40" s="203"/>
      <c r="G40" s="203"/>
    </row>
    <row r="41" spans="1:7" ht="15" customHeight="1">
      <c r="A41" s="476" t="s">
        <v>155</v>
      </c>
      <c r="B41" s="476" t="s">
        <v>156</v>
      </c>
      <c r="C41" s="476" t="s">
        <v>157</v>
      </c>
      <c r="D41" s="494" t="s">
        <v>154</v>
      </c>
      <c r="E41" s="495"/>
      <c r="F41" s="495"/>
      <c r="G41" s="496"/>
    </row>
    <row r="42" spans="1:7" ht="45">
      <c r="A42" s="477"/>
      <c r="B42" s="477"/>
      <c r="C42" s="477"/>
      <c r="D42" s="204" t="s">
        <v>203</v>
      </c>
      <c r="E42" s="204" t="s">
        <v>158</v>
      </c>
      <c r="F42" s="204" t="s">
        <v>360</v>
      </c>
      <c r="G42" s="204" t="s">
        <v>159</v>
      </c>
    </row>
    <row r="43" spans="1:7">
      <c r="A43" s="212" t="s">
        <v>367</v>
      </c>
      <c r="B43" s="127" t="s">
        <v>368</v>
      </c>
      <c r="C43" s="217"/>
      <c r="D43" s="218"/>
      <c r="E43" s="218"/>
      <c r="F43" s="218"/>
      <c r="G43" s="218"/>
    </row>
    <row r="44" spans="1:7" ht="30">
      <c r="A44" s="121" t="s">
        <v>369</v>
      </c>
      <c r="B44" s="122" t="s">
        <v>371</v>
      </c>
      <c r="C44" s="123" t="s">
        <v>373</v>
      </c>
      <c r="D44" s="155">
        <v>4416154</v>
      </c>
      <c r="E44" s="128" t="s">
        <v>574</v>
      </c>
      <c r="F44" s="128">
        <v>7198000</v>
      </c>
      <c r="G44" s="257">
        <v>167.71</v>
      </c>
    </row>
    <row r="45" spans="1:7" ht="30">
      <c r="A45" s="121" t="s">
        <v>370</v>
      </c>
      <c r="B45" s="122" t="s">
        <v>372</v>
      </c>
      <c r="C45" s="123" t="s">
        <v>374</v>
      </c>
      <c r="D45" s="155">
        <v>4416154</v>
      </c>
      <c r="E45" s="154" t="s">
        <v>573</v>
      </c>
      <c r="F45" s="128">
        <v>290600</v>
      </c>
      <c r="G45" s="257">
        <v>0.41</v>
      </c>
    </row>
    <row r="46" spans="1:7" ht="79.5" customHeight="1">
      <c r="A46" s="121" t="s">
        <v>361</v>
      </c>
      <c r="B46" s="122" t="s">
        <v>362</v>
      </c>
      <c r="C46" s="123" t="s">
        <v>363</v>
      </c>
      <c r="D46" s="130"/>
      <c r="E46" s="128"/>
      <c r="F46" s="128"/>
      <c r="G46" s="128"/>
    </row>
    <row r="47" spans="1:7" ht="66.75" customHeight="1">
      <c r="A47" s="121" t="s">
        <v>365</v>
      </c>
      <c r="B47" s="122" t="s">
        <v>364</v>
      </c>
      <c r="C47" s="123" t="s">
        <v>366</v>
      </c>
      <c r="D47" s="130"/>
      <c r="E47" s="128"/>
      <c r="F47" s="128"/>
      <c r="G47" s="128"/>
    </row>
    <row r="48" spans="1:7" ht="61.5" customHeight="1">
      <c r="A48" s="121" t="s">
        <v>375</v>
      </c>
      <c r="B48" s="122" t="s">
        <v>376</v>
      </c>
      <c r="C48" s="123" t="s">
        <v>377</v>
      </c>
      <c r="D48" s="130"/>
      <c r="E48" s="128"/>
      <c r="F48" s="128"/>
      <c r="G48" s="128"/>
    </row>
    <row r="49" spans="1:7" ht="75">
      <c r="A49" s="213" t="s">
        <v>357</v>
      </c>
      <c r="B49" s="211" t="s">
        <v>358</v>
      </c>
      <c r="C49" s="214" t="s">
        <v>359</v>
      </c>
      <c r="D49" s="215"/>
      <c r="E49" s="216"/>
      <c r="F49" s="216"/>
      <c r="G49" s="216"/>
    </row>
  </sheetData>
  <mergeCells count="10">
    <mergeCell ref="B21:D21"/>
    <mergeCell ref="B2:D2"/>
    <mergeCell ref="B19:D19"/>
    <mergeCell ref="B20:C20"/>
    <mergeCell ref="A40:E40"/>
    <mergeCell ref="A41:A42"/>
    <mergeCell ref="B41:B42"/>
    <mergeCell ref="C41:C42"/>
    <mergeCell ref="D41:G41"/>
    <mergeCell ref="A39:G39"/>
  </mergeCells>
  <pageMargins left="0.7" right="0.7" top="0.75" bottom="0.75" header="0.3" footer="0.3"/>
  <pageSetup paperSize="9"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13</vt:i4>
      </vt:variant>
      <vt:variant>
        <vt:lpstr>Named Ranges</vt:lpstr>
      </vt:variant>
      <vt:variant>
        <vt:i4>5</vt:i4>
      </vt:variant>
    </vt:vector>
  </HeadingPairs>
  <TitlesOfParts>
    <vt:vector size="18" baseType="lpstr">
      <vt:lpstr>CHN program Implementation- (2</vt:lpstr>
      <vt:lpstr>CHN summary Annex-2 (2)</vt:lpstr>
      <vt:lpstr>AMB Annex</vt:lpstr>
      <vt:lpstr>LL NRC-F1-7</vt:lpstr>
      <vt:lpstr>LL NRC-F2-8</vt:lpstr>
      <vt:lpstr>Line listing of CLMCs and LMUs</vt:lpstr>
      <vt:lpstr>IYCF_MAA-11</vt:lpstr>
      <vt:lpstr>Vit-A-12</vt:lpstr>
      <vt:lpstr>IDCF-21-22</vt:lpstr>
      <vt:lpstr>NDD </vt:lpstr>
      <vt:lpstr>CLMCs and LMUs</vt:lpstr>
      <vt:lpstr>CHN Trg. Annexure</vt:lpstr>
      <vt:lpstr>Sheet1</vt:lpstr>
      <vt:lpstr>'CHN summary Annex-2 (2)'!Print_Area</vt:lpstr>
      <vt:lpstr>'CHN Trg. Annexure'!Print_Area</vt:lpstr>
      <vt:lpstr>'Line listing of CLMCs and LMUs'!Print_Area</vt:lpstr>
      <vt:lpstr>'LL NRC-F1-7'!Print_Area</vt:lpstr>
      <vt:lpstr>'CHN summary Annex-2 (2)'!Print_Titles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CHN</dc:creator>
  <cp:lastModifiedBy>Welcome</cp:lastModifiedBy>
  <dcterms:created xsi:type="dcterms:W3CDTF">2020-11-12T06:41:02Z</dcterms:created>
  <dcterms:modified xsi:type="dcterms:W3CDTF">2020-12-24T05:40:29Z</dcterms:modified>
</cp:coreProperties>
</file>